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1" l="1"/>
  <c r="H118" i="1" l="1"/>
  <c r="H121" i="1"/>
  <c r="H110" i="1"/>
  <c r="H71" i="1"/>
  <c r="H80" i="1"/>
  <c r="I146" i="1"/>
  <c r="I147" i="1"/>
  <c r="I148" i="1"/>
  <c r="H81" i="1"/>
  <c r="G81" i="1"/>
  <c r="H103" i="1"/>
  <c r="G103" i="1"/>
  <c r="H25" i="1"/>
  <c r="G25" i="1"/>
  <c r="H98" i="1"/>
  <c r="H97" i="1" s="1"/>
  <c r="H96" i="1" s="1"/>
  <c r="H95" i="1" s="1"/>
  <c r="I99" i="1"/>
  <c r="I98" i="1" s="1"/>
  <c r="I97" i="1" s="1"/>
  <c r="I96" i="1" s="1"/>
  <c r="G97" i="1"/>
  <c r="G96" i="1" s="1"/>
  <c r="G95" i="1" s="1"/>
  <c r="G98" i="1"/>
  <c r="G143" i="1"/>
  <c r="H143" i="1"/>
  <c r="G86" i="1"/>
  <c r="I95" i="1" l="1"/>
  <c r="H124" i="1"/>
  <c r="H123" i="1" s="1"/>
  <c r="G124" i="1"/>
  <c r="G123" i="1" s="1"/>
  <c r="I125" i="1"/>
  <c r="I124" i="1" s="1"/>
  <c r="H42" i="1"/>
  <c r="G42" i="1"/>
  <c r="G41" i="1" s="1"/>
  <c r="G40" i="1" s="1"/>
  <c r="I43" i="1"/>
  <c r="I123" i="1" l="1"/>
  <c r="I42" i="1"/>
  <c r="I41" i="1" s="1"/>
  <c r="H41" i="1"/>
  <c r="H40" i="1" s="1"/>
  <c r="I40" i="1" s="1"/>
  <c r="I154" i="1"/>
  <c r="I153" i="1" s="1"/>
  <c r="I131" i="1"/>
  <c r="I132" i="1"/>
  <c r="I133" i="1"/>
  <c r="H117" i="1"/>
  <c r="H108" i="1" s="1"/>
  <c r="I120" i="1"/>
  <c r="I119" i="1" s="1"/>
  <c r="I122" i="1"/>
  <c r="I121" i="1" s="1"/>
  <c r="I116" i="1"/>
  <c r="I115" i="1" s="1"/>
  <c r="I112" i="1"/>
  <c r="I111" i="1" s="1"/>
  <c r="I114" i="1"/>
  <c r="I113" i="1" s="1"/>
  <c r="I104" i="1"/>
  <c r="I103" i="1" s="1"/>
  <c r="I102" i="1" s="1"/>
  <c r="I82" i="1"/>
  <c r="I83" i="1"/>
  <c r="G134" i="1"/>
  <c r="G121" i="1"/>
  <c r="G105" i="1"/>
  <c r="I106" i="1"/>
  <c r="H105" i="1"/>
  <c r="H84" i="1"/>
  <c r="H88" i="1"/>
  <c r="H90" i="1"/>
  <c r="H92" i="1"/>
  <c r="I105" i="1" l="1"/>
  <c r="I33" i="1" l="1"/>
  <c r="I32" i="1"/>
  <c r="I31" i="1"/>
  <c r="I26" i="1"/>
  <c r="H130" i="1" l="1"/>
  <c r="H129" i="1" s="1"/>
  <c r="G130" i="1" l="1"/>
  <c r="G129" i="1" s="1"/>
  <c r="G102" i="1"/>
  <c r="I75" i="1"/>
  <c r="I74" i="1" s="1"/>
  <c r="I73" i="1" s="1"/>
  <c r="I72" i="1" s="1"/>
  <c r="I71" i="1" s="1"/>
  <c r="G76" i="1"/>
  <c r="I69" i="1"/>
  <c r="I68" i="1"/>
  <c r="I67" i="1" s="1"/>
  <c r="I66" i="1" s="1"/>
  <c r="I65" i="1" s="1"/>
  <c r="I64" i="1" s="1"/>
  <c r="I39" i="1"/>
  <c r="I38" i="1"/>
  <c r="I37" i="1"/>
  <c r="I36" i="1" s="1"/>
  <c r="H36" i="1"/>
  <c r="G36" i="1"/>
  <c r="G34" i="1"/>
  <c r="I130" i="1" l="1"/>
  <c r="H138" i="1"/>
  <c r="H137" i="1" s="1"/>
  <c r="H136" i="1" s="1"/>
  <c r="H102" i="1"/>
  <c r="H49" i="1" l="1"/>
  <c r="G119" i="1"/>
  <c r="G118" i="1" s="1"/>
  <c r="G92" i="1"/>
  <c r="G90" i="1"/>
  <c r="G88" i="1"/>
  <c r="G84" i="1"/>
  <c r="H142" i="1"/>
  <c r="H141" i="1" s="1"/>
  <c r="H140" i="1" s="1"/>
  <c r="G142" i="1"/>
  <c r="G141" i="1" s="1"/>
  <c r="G140" i="1" s="1"/>
  <c r="G138" i="1"/>
  <c r="G137" i="1" s="1"/>
  <c r="G136" i="1" s="1"/>
  <c r="G30" i="1"/>
  <c r="G67" i="1"/>
  <c r="G66" i="1" s="1"/>
  <c r="G65" i="1" s="1"/>
  <c r="G64" i="1" s="1"/>
  <c r="G63" i="1" s="1"/>
  <c r="G111" i="1"/>
  <c r="G61" i="1"/>
  <c r="G60" i="1" s="1"/>
  <c r="G58" i="1"/>
  <c r="G57" i="1" s="1"/>
  <c r="G55" i="1"/>
  <c r="G54" i="1" s="1"/>
  <c r="G113" i="1"/>
  <c r="G47" i="1"/>
  <c r="G46" i="1" s="1"/>
  <c r="G45" i="1" s="1"/>
  <c r="G44" i="1" s="1"/>
  <c r="H157" i="1"/>
  <c r="H156" i="1" s="1"/>
  <c r="H155" i="1" s="1"/>
  <c r="H115" i="1"/>
  <c r="H67" i="1"/>
  <c r="G157" i="1"/>
  <c r="G156" i="1" s="1"/>
  <c r="G155" i="1" s="1"/>
  <c r="H163" i="1"/>
  <c r="H162" i="1" s="1"/>
  <c r="H161" i="1" s="1"/>
  <c r="H160" i="1" s="1"/>
  <c r="H159" i="1" s="1"/>
  <c r="H153" i="1"/>
  <c r="H152" i="1" s="1"/>
  <c r="H147" i="1"/>
  <c r="H146" i="1" s="1"/>
  <c r="H111" i="1"/>
  <c r="H74" i="1"/>
  <c r="H73" i="1" s="1"/>
  <c r="H30" i="1"/>
  <c r="H24" i="1"/>
  <c r="H23" i="1" s="1"/>
  <c r="H22" i="1" s="1"/>
  <c r="G163" i="1"/>
  <c r="G162" i="1" s="1"/>
  <c r="G161" i="1" s="1"/>
  <c r="G160" i="1" s="1"/>
  <c r="G159" i="1" s="1"/>
  <c r="G74" i="1"/>
  <c r="G73" i="1" s="1"/>
  <c r="G153" i="1"/>
  <c r="G152" i="1" s="1"/>
  <c r="G151" i="1" s="1"/>
  <c r="G150" i="1" s="1"/>
  <c r="G147" i="1"/>
  <c r="G80" i="1" l="1"/>
  <c r="H151" i="1"/>
  <c r="I152" i="1"/>
  <c r="G117" i="1"/>
  <c r="I117" i="1" s="1"/>
  <c r="I118" i="1"/>
  <c r="I81" i="1"/>
  <c r="G110" i="1"/>
  <c r="H66" i="1"/>
  <c r="H65" i="1" s="1"/>
  <c r="H64" i="1" s="1"/>
  <c r="H63" i="1" s="1"/>
  <c r="I63" i="1" s="1"/>
  <c r="H28" i="1"/>
  <c r="H27" i="1" s="1"/>
  <c r="H21" i="1" s="1"/>
  <c r="I141" i="1"/>
  <c r="G29" i="1"/>
  <c r="G28" i="1" s="1"/>
  <c r="G27" i="1" s="1"/>
  <c r="I30" i="1"/>
  <c r="G24" i="1"/>
  <c r="G23" i="1" s="1"/>
  <c r="G22" i="1" s="1"/>
  <c r="I25" i="1"/>
  <c r="I24" i="1" s="1"/>
  <c r="I23" i="1" s="1"/>
  <c r="I22" i="1" s="1"/>
  <c r="G101" i="1"/>
  <c r="G53" i="1"/>
  <c r="G49" i="1" s="1"/>
  <c r="H128" i="1"/>
  <c r="H127" i="1" s="1"/>
  <c r="H109" i="1"/>
  <c r="H107" i="1" s="1"/>
  <c r="H79" i="1"/>
  <c r="H78" i="1" s="1"/>
  <c r="G146" i="1"/>
  <c r="H101" i="1"/>
  <c r="G149" i="1"/>
  <c r="G72" i="1"/>
  <c r="G71" i="1" s="1"/>
  <c r="H72" i="1"/>
  <c r="G100" i="1" l="1"/>
  <c r="G94" i="1" s="1"/>
  <c r="G21" i="1"/>
  <c r="H126" i="1"/>
  <c r="G128" i="1"/>
  <c r="G127" i="1" s="1"/>
  <c r="H150" i="1"/>
  <c r="I151" i="1"/>
  <c r="I129" i="1"/>
  <c r="H100" i="1"/>
  <c r="H94" i="1" s="1"/>
  <c r="I101" i="1"/>
  <c r="G79" i="1"/>
  <c r="I80" i="1"/>
  <c r="I27" i="1"/>
  <c r="I29" i="1"/>
  <c r="I28" i="1" s="1"/>
  <c r="G109" i="1"/>
  <c r="G108" i="1" s="1"/>
  <c r="G107" i="1" s="1"/>
  <c r="I110" i="1"/>
  <c r="I109" i="1" s="1"/>
  <c r="I140" i="1"/>
  <c r="H70" i="1"/>
  <c r="I21" i="1" l="1"/>
  <c r="I128" i="1"/>
  <c r="I127" i="1"/>
  <c r="I150" i="1"/>
  <c r="H149" i="1"/>
  <c r="I149" i="1" s="1"/>
  <c r="G126" i="1"/>
  <c r="I126" i="1" s="1"/>
  <c r="I94" i="1"/>
  <c r="I100" i="1"/>
  <c r="G78" i="1"/>
  <c r="I79" i="1"/>
  <c r="I107" i="1"/>
  <c r="I108" i="1"/>
  <c r="H20" i="1" l="1"/>
  <c r="G70" i="1"/>
  <c r="G20" i="1" s="1"/>
  <c r="I78" i="1"/>
  <c r="I70" i="1" l="1"/>
  <c r="I20" i="1"/>
</calcChain>
</file>

<file path=xl/sharedStrings.xml><?xml version="1.0" encoding="utf-8"?>
<sst xmlns="http://schemas.openxmlformats.org/spreadsheetml/2006/main" count="733" uniqueCount="184">
  <si>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</si>
  <si>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</si>
  <si>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</si>
  <si>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</si>
  <si>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</si>
  <si>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</si>
  <si>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</si>
  <si>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</si>
  <si>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</si>
  <si>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</si>
  <si>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Обеспечение деятельности Главы муниципального образования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</si>
  <si>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</si>
  <si>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</si>
  <si>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</si>
  <si>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</si>
  <si>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</si>
  <si>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</si>
  <si>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</si>
  <si>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</si>
  <si>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</si>
  <si>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</si>
  <si>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</si>
  <si>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</si>
  <si>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</si>
  <si>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</si>
  <si>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</si>
  <si>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</si>
  <si>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</si>
  <si>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</si>
  <si>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</si>
  <si>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</si>
  <si>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</si>
  <si>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</si>
  <si>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</si>
  <si>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</si>
  <si>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</si>
  <si>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</si>
  <si>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</si>
  <si>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</si>
  <si>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</si>
  <si>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>Социальная политика</t>
  </si>
  <si>
    <t>10</t>
  </si>
  <si>
    <t>Пенсионное обеспечение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</si>
  <si>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</si>
  <si>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</si>
  <si>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</si>
  <si>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013</t>
  </si>
  <si>
    <t>Мероприятия по благоустройству муниципальных образований поселений (уличное освещение)</t>
  </si>
  <si>
    <t>Обеспечение пожарной безопасности</t>
  </si>
  <si>
    <t>Обеспечение деятельности подведомственных учреждений (Пожарная дружина)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</si>
  <si>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</si>
  <si>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Культура и кинематография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</si>
  <si>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</si>
  <si>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Ведомственная  структура расходов бюджета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</si>
  <si>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</si>
  <si>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11</t>
  </si>
  <si>
    <t>70000 00000</t>
  </si>
  <si>
    <t>70200 00000</t>
  </si>
  <si>
    <t>70200 03400</t>
  </si>
  <si>
    <t>70500 00000</t>
  </si>
  <si>
    <t>70500 03500</t>
  </si>
  <si>
    <t>70700 00000</t>
  </si>
  <si>
    <t>70700 51180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</si>
  <si>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</si>
  <si>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</si>
  <si>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</si>
  <si>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</si>
  <si>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</si>
  <si>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</si>
  <si>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</si>
  <si>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</si>
  <si>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</si>
  <si>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</si>
  <si>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</si>
  <si>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</si>
  <si>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</si>
  <si>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</si>
  <si>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</si>
  <si>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Другие воппосы в области культуры, кинематографии</t>
  </si>
  <si>
    <t>32001 00000</t>
  </si>
  <si>
    <t>32001 22630</t>
  </si>
  <si>
    <t>70700 14910</t>
  </si>
  <si>
    <t>Физическая культура и спорт</t>
  </si>
  <si>
    <t>Физическая культура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</si>
  <si>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</si>
  <si>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</si>
  <si>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</si>
  <si>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</si>
  <si>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</si>
  <si>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35001 22540</t>
  </si>
  <si>
    <t>36001 00980</t>
  </si>
  <si>
    <t>36001 01180</t>
  </si>
  <si>
    <t>Мероприятия по поддержке и развитию культуры</t>
  </si>
  <si>
    <t>Поддержка граждан старшего поколения</t>
  </si>
  <si>
    <t>110</t>
  </si>
  <si>
    <t>% исполнения</t>
  </si>
  <si>
    <t>Приложение 3</t>
  </si>
  <si>
    <t>Прочие мероприятия по благоустройству поселения</t>
  </si>
  <si>
    <t>35001 22580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</si>
  <si>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</si>
  <si>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</si>
  <si>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</si>
  <si>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</si>
  <si>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</si>
  <si>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Социальное обеспечение населения</t>
  </si>
  <si>
    <t>70700 70270</t>
  </si>
  <si>
    <t>к Постановлению Главы</t>
  </si>
  <si>
    <t>Резервные фонды</t>
  </si>
  <si>
    <t>70600 00000</t>
  </si>
  <si>
    <t>Резенвный фонд органов власти местного самоуправления</t>
  </si>
  <si>
    <t>70600 91990</t>
  </si>
  <si>
    <t>Резервные средства</t>
  </si>
  <si>
    <t>870</t>
  </si>
  <si>
    <t>Мероприятия по организации и содержанию мест захоронения</t>
  </si>
  <si>
    <t>35001 22570</t>
  </si>
  <si>
    <t>33000 00000</t>
  </si>
  <si>
    <t>Профилактика правонарушений</t>
  </si>
  <si>
    <t>33001 00000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</si>
  <si>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</si>
  <si>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</si>
  <si>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</si>
  <si>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</si>
  <si>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</si>
  <si>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</si>
  <si>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1</t>
  </si>
  <si>
    <t>Противодействие терроризму и экстремизму</t>
  </si>
  <si>
    <t>33003 00000</t>
  </si>
  <si>
    <t>Мероприятия по противодействию терроризму и экстремизму</t>
  </si>
  <si>
    <t>33003 22640</t>
  </si>
  <si>
    <t>39001 22700</t>
  </si>
  <si>
    <t>Поддержка подразделений добровольной пожарной охраны</t>
  </si>
  <si>
    <t>30002 71250</t>
  </si>
  <si>
    <t>30002 S1250</t>
  </si>
  <si>
    <t>Обеспечение первичных мер пожарной безопасности</t>
  </si>
  <si>
    <t>30002 71260</t>
  </si>
  <si>
    <t>30002 S1260</t>
  </si>
  <si>
    <t>Муниципальная программа Энергосбережения и повышения энергоэффективности МО Чарковский сельсовет</t>
  </si>
  <si>
    <t>41000 00000</t>
  </si>
  <si>
    <t>Обеспечение энергоэффективности и энергосбережения на объектах муниципальной собственности</t>
  </si>
  <si>
    <t>41001 00000</t>
  </si>
  <si>
    <t>Реализация мероприятий, направленных на энергосбережение и повышение энергетической эффективности</t>
  </si>
  <si>
    <t>70500 70230</t>
  </si>
  <si>
    <t>Осуществление государственного полномочия по определению должностных лиц, уполномоченных составлять протоколы об административных правонарушениях</t>
  </si>
  <si>
    <t>70500 73450</t>
  </si>
  <si>
    <t>Обеспечение услугами связи в части предоставления широкоформатного доступа к сети "Интернет" социально-значимых объектов муниципальных образований</t>
  </si>
  <si>
    <t>Муниципальная программа "Профилактика правонарушений, противодействие наркомании, терроризму и экстремизму на территории муниципального образования Чарковский сельсовет"</t>
  </si>
  <si>
    <t>Мероприятия по защите населения от чрезвычайных ситуаций, пожарной безопасности и безопасности на водных объектах</t>
  </si>
  <si>
    <t>30001 80230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</si>
  <si>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</si>
  <si>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"Благоустройство"</t>
  </si>
  <si>
    <t>Муниципальная программа "Культура Чарковского сельсовета"</t>
  </si>
  <si>
    <t>Муниципальная программа " Старшее поколение".</t>
  </si>
  <si>
    <t xml:space="preserve">Осуществление отдельных государственных полномочий в сфере социальной поддержке работников муниципальных организаций культуры, работающих и проживающих в сельских населенных пунктах, поселках городского типа </t>
  </si>
  <si>
    <t>Муниципальная программа "Развитие физической культуры и спорта в Чарковском сельсовете"</t>
  </si>
  <si>
    <t>36001 22630</t>
  </si>
  <si>
    <t>Подготовка проектов межевания земельных участков и проведение кадастровых работ (в том числе софинансирование с республиканским бюджетом)</t>
  </si>
  <si>
    <t>41001 71520</t>
  </si>
  <si>
    <t>41001 S1520</t>
  </si>
  <si>
    <t>Усть-Абаканского района</t>
  </si>
  <si>
    <t>Республики Хакасия</t>
  </si>
  <si>
    <t xml:space="preserve">Сумма  на 2025 год                  </t>
  </si>
  <si>
    <t>31001 L5991</t>
  </si>
  <si>
    <t>Обеспечение проведение выборов и референдумов</t>
  </si>
  <si>
    <t>07</t>
  </si>
  <si>
    <t>70300 00000</t>
  </si>
  <si>
    <t>Проведение выборов в представительные органы</t>
  </si>
  <si>
    <t>70300 01110</t>
  </si>
  <si>
    <t>Специальные расхода</t>
  </si>
  <si>
    <t>880</t>
  </si>
  <si>
    <t>Иные выплаты текущего характера</t>
  </si>
  <si>
    <t>Образование</t>
  </si>
  <si>
    <t>Профессиональная подготовка, переподготовка и повышение квалификации</t>
  </si>
  <si>
    <t>70700 03600</t>
  </si>
  <si>
    <t>от 21.07.2025 №46-п</t>
  </si>
  <si>
    <t xml:space="preserve">   Усть-Абаканского района Республики Хакасия за 2 квартал 2025 года</t>
  </si>
  <si>
    <t>Исполнено на 01.07.2025</t>
  </si>
  <si>
    <t>Дорожное хозяйство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</si>
  <si>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</si>
  <si>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</si>
  <si>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42000 00000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</si>
  <si>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</si>
  <si>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42001 00000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</si>
  <si>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джокументации</t>
  </si>
  <si>
    <t>42001 22530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</si>
</sst>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FBB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top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top" wrapText="1"/>
    </xf>
    <xf numFmtId="49" fontId="6" fillId="0" borderId="14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top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3" xfId="0" applyFont="1" applyBorder="1"/>
    <xf numFmtId="49" fontId="8" fillId="0" borderId="14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vertical="top" wrapText="1"/>
    </xf>
    <xf numFmtId="49" fontId="5" fillId="4" borderId="14" xfId="0" applyNumberFormat="1" applyFont="1" applyFill="1" applyBorder="1" applyAlignment="1">
      <alignment horizontal="center" vertical="center" wrapText="1"/>
    </xf>
    <xf numFmtId="49" fontId="6" fillId="4" borderId="14" xfId="0" applyNumberFormat="1" applyFont="1" applyFill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0" fontId="8" fillId="4" borderId="13" xfId="0" applyFont="1" applyFill="1" applyBorder="1" applyAlignment="1">
      <alignment vertical="top" wrapText="1"/>
    </xf>
    <xf numFmtId="49" fontId="7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vertical="top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wrapText="1"/>
    </xf>
    <xf numFmtId="0" fontId="7" fillId="0" borderId="10" xfId="0" applyFont="1" applyBorder="1" applyAlignment="1">
      <alignment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0" fillId="0" borderId="13" xfId="0" applyFont="1" applyBorder="1"/>
    <xf numFmtId="49" fontId="5" fillId="0" borderId="14" xfId="0" applyNumberFormat="1" applyFont="1" applyFill="1" applyBorder="1" applyAlignment="1">
      <alignment horizontal="center"/>
    </xf>
    <xf numFmtId="0" fontId="7" fillId="0" borderId="13" xfId="0" applyFont="1" applyBorder="1" applyAlignment="1">
      <alignment wrapText="1"/>
    </xf>
    <xf numFmtId="0" fontId="11" fillId="0" borderId="0" xfId="0" applyFont="1"/>
    <xf numFmtId="4" fontId="7" fillId="4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4" fontId="7" fillId="0" borderId="26" xfId="0" applyNumberFormat="1" applyFont="1" applyBorder="1" applyAlignment="1">
      <alignment horizontal="center"/>
    </xf>
    <xf numFmtId="4" fontId="7" fillId="0" borderId="17" xfId="0" applyNumberFormat="1" applyFont="1" applyBorder="1" applyAlignment="1">
      <alignment horizontal="center"/>
    </xf>
    <xf numFmtId="49" fontId="7" fillId="0" borderId="22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0" fontId="7" fillId="0" borderId="22" xfId="0" applyFont="1" applyBorder="1"/>
    <xf numFmtId="0" fontId="7" fillId="0" borderId="11" xfId="0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14" xfId="0" applyNumberFormat="1" applyFont="1" applyBorder="1" applyAlignment="1">
      <alignment horizontal="center"/>
    </xf>
    <xf numFmtId="0" fontId="7" fillId="0" borderId="18" xfId="0" applyFont="1" applyBorder="1"/>
    <xf numFmtId="0" fontId="7" fillId="0" borderId="14" xfId="0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5" fillId="0" borderId="18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5" fillId="0" borderId="14" xfId="0" applyFont="1" applyBorder="1" applyAlignment="1">
      <alignment wrapText="1"/>
    </xf>
    <xf numFmtId="0" fontId="7" fillId="0" borderId="14" xfId="0" applyFont="1" applyBorder="1"/>
    <xf numFmtId="0" fontId="7" fillId="0" borderId="14" xfId="0" applyFont="1" applyBorder="1" applyAlignment="1">
      <alignment wrapText="1"/>
    </xf>
    <xf numFmtId="49" fontId="7" fillId="0" borderId="18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/>
    </xf>
    <xf numFmtId="0" fontId="2" fillId="0" borderId="27" xfId="0" applyFont="1" applyBorder="1"/>
    <xf numFmtId="0" fontId="2" fillId="0" borderId="0" xfId="0" applyFont="1" applyBorder="1"/>
    <xf numFmtId="0" fontId="3" fillId="5" borderId="13" xfId="0" applyFont="1" applyFill="1" applyBorder="1" applyAlignment="1">
      <alignment horizontal="center" wrapText="1"/>
    </xf>
    <xf numFmtId="0" fontId="3" fillId="5" borderId="14" xfId="0" applyFont="1" applyFill="1" applyBorder="1" applyAlignment="1">
      <alignment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4" fontId="13" fillId="0" borderId="25" xfId="0" applyNumberFormat="1" applyFont="1" applyBorder="1" applyAlignment="1">
      <alignment horizontal="center" vertical="center"/>
    </xf>
    <xf numFmtId="4" fontId="13" fillId="0" borderId="13" xfId="0" applyNumberFormat="1" applyFont="1" applyBorder="1" applyAlignment="1">
      <alignment horizontal="center" vertical="center"/>
    </xf>
    <xf numFmtId="4" fontId="13" fillId="0" borderId="10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/>
    </xf>
    <xf numFmtId="4" fontId="13" fillId="5" borderId="13" xfId="0" applyNumberFormat="1" applyFont="1" applyFill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4" fontId="7" fillId="0" borderId="14" xfId="0" applyNumberFormat="1" applyFont="1" applyFill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4" fontId="5" fillId="0" borderId="23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center" vertical="center" wrapText="1"/>
    </xf>
    <xf numFmtId="164" fontId="13" fillId="5" borderId="20" xfId="0" applyNumberFormat="1" applyFont="1" applyFill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13" fillId="0" borderId="26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13" fillId="0" borderId="16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4" fontId="13" fillId="0" borderId="17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8" fillId="0" borderId="19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ABFBB3"/>
      <color rgb="FF31C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4"/>
  <sheetViews>
    <sheetView tabSelected="1" topLeftCell="A5" workbookViewId="0">
      <selection activeCell="K35" sqref="K35"/>
    </sheetView>
  </sheetViews>
  <sheetFormatPr defaultRowHeight="12.75" x14ac:dyDescent="0.2"/>
  <cols>
    <col min="1" max="1" width="41" style="2" customWidth="1"/>
    <col min="2" max="2" width="6.28515625" style="3" customWidth="1"/>
    <col min="3" max="3" width="5.28515625" style="3" customWidth="1"/>
    <col min="4" max="4" width="5" style="3" customWidth="1"/>
    <col min="5" max="5" width="13.28515625" style="3" customWidth="1"/>
    <col min="6" max="6" width="6.140625" style="2" customWidth="1"/>
    <col min="7" max="7" width="17.7109375" style="2" customWidth="1"/>
    <col min="8" max="8" width="13.28515625" style="2" customWidth="1"/>
    <col min="9" max="9" width="12.28515625" style="2" customWidth="1"/>
    <col min="10" max="16384" width="9.140625" style="2"/>
  </cols>
  <sheetData>
    <row r="1" spans="1:9" ht="15" customHeight="1" x14ac:dyDescent="0.2">
      <c r="A1" s="145" t="s">
        <v>96</v>
      </c>
      <c r="B1" s="145"/>
      <c r="C1" s="145"/>
      <c r="D1" s="145"/>
      <c r="E1" s="145"/>
      <c r="F1" s="145"/>
      <c r="G1" s="145"/>
      <c r="H1" s="145"/>
      <c r="I1" s="145"/>
    </row>
    <row r="2" spans="1:9" ht="15" customHeight="1" x14ac:dyDescent="0.2">
      <c r="A2" s="145" t="s">
        <v>106</v>
      </c>
      <c r="B2" s="145"/>
      <c r="C2" s="145"/>
      <c r="D2" s="145"/>
      <c r="E2" s="145"/>
      <c r="F2" s="145"/>
      <c r="G2" s="145"/>
      <c r="H2" s="145"/>
      <c r="I2" s="145"/>
    </row>
    <row r="3" spans="1:9" x14ac:dyDescent="0.2">
      <c r="A3" s="145" t="s">
        <v>45</v>
      </c>
      <c r="B3" s="145"/>
      <c r="C3" s="145"/>
      <c r="D3" s="145"/>
      <c r="E3" s="145"/>
      <c r="F3" s="145"/>
      <c r="G3" s="145"/>
      <c r="H3" s="145"/>
      <c r="I3" s="145"/>
    </row>
    <row r="4" spans="1:9" x14ac:dyDescent="0.2">
      <c r="A4" s="145" t="s">
        <v>158</v>
      </c>
      <c r="B4" s="145"/>
      <c r="C4" s="145"/>
      <c r="D4" s="145"/>
      <c r="E4" s="145"/>
      <c r="F4" s="145"/>
      <c r="G4" s="145"/>
      <c r="H4" s="145"/>
      <c r="I4" s="145"/>
    </row>
    <row r="5" spans="1:9" x14ac:dyDescent="0.2">
      <c r="A5" s="145" t="s">
        <v>159</v>
      </c>
      <c r="B5" s="145"/>
      <c r="C5" s="145"/>
      <c r="D5" s="145"/>
      <c r="E5" s="145"/>
      <c r="F5" s="145"/>
      <c r="G5" s="145"/>
      <c r="H5" s="145"/>
      <c r="I5" s="145"/>
    </row>
    <row r="6" spans="1:9" x14ac:dyDescent="0.2">
      <c r="A6" s="145" t="s">
        <v>173</v>
      </c>
      <c r="B6" s="145"/>
      <c r="C6" s="145"/>
      <c r="D6" s="145"/>
      <c r="E6" s="145"/>
      <c r="F6" s="145"/>
      <c r="G6" s="145"/>
      <c r="H6" s="145"/>
      <c r="I6" s="145"/>
    </row>
    <row r="7" spans="1:9" ht="15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</row>
    <row r="8" spans="1:9" x14ac:dyDescent="0.2">
      <c r="A8" s="145"/>
      <c r="B8" s="145"/>
      <c r="C8" s="145"/>
      <c r="D8" s="145"/>
      <c r="E8" s="145"/>
      <c r="F8" s="145"/>
      <c r="G8" s="145"/>
      <c r="H8" s="1"/>
      <c r="I8" s="1"/>
    </row>
    <row r="9" spans="1:9" x14ac:dyDescent="0.2">
      <c r="A9" s="145"/>
      <c r="B9" s="145"/>
      <c r="C9" s="145"/>
      <c r="D9" s="145"/>
      <c r="E9" s="145"/>
      <c r="F9" s="145"/>
      <c r="G9" s="145"/>
      <c r="H9" s="1"/>
      <c r="I9" s="1"/>
    </row>
    <row r="10" spans="1:9" ht="15" customHeight="1" x14ac:dyDescent="0.2">
      <c r="A10" s="150"/>
      <c r="B10" s="150"/>
      <c r="C10" s="150"/>
      <c r="D10" s="150"/>
      <c r="E10" s="150"/>
      <c r="F10" s="150"/>
      <c r="G10" s="150"/>
      <c r="H10" s="1"/>
      <c r="I10" s="1"/>
    </row>
    <row r="11" spans="1:9" ht="10.5" customHeight="1" x14ac:dyDescent="0.2">
      <c r="A11" s="70"/>
    </row>
    <row r="12" spans="1:9" ht="12.75" hidden="1" customHeight="1" x14ac:dyDescent="0.2">
      <c r="A12" s="4"/>
    </row>
    <row r="13" spans="1:9" x14ac:dyDescent="0.2">
      <c r="A13" s="146" t="s">
        <v>53</v>
      </c>
      <c r="B13" s="146"/>
      <c r="C13" s="146"/>
      <c r="D13" s="146"/>
      <c r="E13" s="146"/>
      <c r="F13" s="146"/>
      <c r="G13" s="146"/>
      <c r="H13" s="146"/>
      <c r="I13" s="146"/>
    </row>
    <row r="14" spans="1:9" x14ac:dyDescent="0.2">
      <c r="A14" s="146" t="s">
        <v>174</v>
      </c>
      <c r="B14" s="146"/>
      <c r="C14" s="146"/>
      <c r="D14" s="146"/>
      <c r="E14" s="146"/>
      <c r="F14" s="146"/>
      <c r="G14" s="146"/>
      <c r="H14" s="146"/>
      <c r="I14" s="146"/>
    </row>
    <row r="15" spans="1:9" ht="9" customHeight="1" thickBot="1" x14ac:dyDescent="0.25">
      <c r="A15" s="6"/>
      <c r="B15" s="6"/>
      <c r="C15" s="6"/>
      <c r="D15" s="6"/>
      <c r="E15" s="6"/>
      <c r="F15" s="6"/>
      <c r="G15" s="6"/>
    </row>
    <row r="16" spans="1:9" ht="1.5" hidden="1" customHeight="1" x14ac:dyDescent="0.2">
      <c r="A16" s="5"/>
      <c r="B16" s="5"/>
      <c r="C16" s="5"/>
      <c r="D16" s="5"/>
      <c r="E16" s="5"/>
      <c r="F16" s="5"/>
      <c r="G16" s="5"/>
    </row>
    <row r="17" spans="1:10" ht="12.75" hidden="1" customHeight="1" x14ac:dyDescent="0.2">
      <c r="A17" s="5"/>
      <c r="B17" s="5"/>
      <c r="C17" s="5"/>
      <c r="D17" s="5"/>
      <c r="E17" s="5"/>
      <c r="F17" s="5"/>
      <c r="G17" s="5"/>
    </row>
    <row r="18" spans="1:10" ht="12.75" hidden="1" customHeight="1" x14ac:dyDescent="0.2">
      <c r="A18" s="7"/>
      <c r="B18" s="7"/>
      <c r="C18" s="7"/>
      <c r="D18" s="7"/>
      <c r="E18" s="7"/>
      <c r="F18" s="7"/>
      <c r="G18" s="7"/>
    </row>
    <row r="19" spans="1:10" ht="29.25" thickBot="1" x14ac:dyDescent="0.25">
      <c r="A19" s="8" t="s">
        <v>0</v>
      </c>
      <c r="B19" s="9"/>
      <c r="C19" s="10" t="s">
        <v>1</v>
      </c>
      <c r="D19" s="10" t="s">
        <v>2</v>
      </c>
      <c r="E19" s="10" t="s">
        <v>3</v>
      </c>
      <c r="F19" s="10" t="s">
        <v>4</v>
      </c>
      <c r="G19" s="11" t="s">
        <v>160</v>
      </c>
      <c r="H19" s="104" t="s">
        <v>175</v>
      </c>
      <c r="I19" s="105" t="s">
        <v>95</v>
      </c>
      <c r="J19" s="102"/>
    </row>
    <row r="20" spans="1:10" ht="43.5" thickBot="1" x14ac:dyDescent="0.25">
      <c r="A20" s="12" t="s">
        <v>54</v>
      </c>
      <c r="B20" s="13" t="s">
        <v>46</v>
      </c>
      <c r="C20" s="14"/>
      <c r="D20" s="14"/>
      <c r="E20" s="14"/>
      <c r="F20" s="14"/>
      <c r="G20" s="15">
        <f>G21+G63+G70+G94+G107+G126+G149+G159+G123</f>
        <v>26132749.050000001</v>
      </c>
      <c r="H20" s="116">
        <f>H21+H63+H70+H94+H107+H126+H149+H159+H123</f>
        <v>9467948.3499999996</v>
      </c>
      <c r="I20" s="127">
        <f>H20*100/G20</f>
        <v>36.230204223386131</v>
      </c>
    </row>
    <row r="21" spans="1:10" ht="14.25" x14ac:dyDescent="0.2">
      <c r="A21" s="16" t="s">
        <v>5</v>
      </c>
      <c r="B21" s="17" t="s">
        <v>46</v>
      </c>
      <c r="C21" s="18" t="s">
        <v>6</v>
      </c>
      <c r="D21" s="18"/>
      <c r="E21" s="18"/>
      <c r="F21" s="18"/>
      <c r="G21" s="19">
        <f>G22+G49+G27+G40+G44</f>
        <v>5584027.25</v>
      </c>
      <c r="H21" s="109">
        <f>H22+H27+H49+H40+H44</f>
        <v>2107961.5500000003</v>
      </c>
      <c r="I21" s="128">
        <f>H21*100/G21</f>
        <v>37.749843538102368</v>
      </c>
    </row>
    <row r="22" spans="1:10" ht="57" x14ac:dyDescent="0.2">
      <c r="A22" s="20" t="s">
        <v>7</v>
      </c>
      <c r="B22" s="21" t="s">
        <v>46</v>
      </c>
      <c r="C22" s="21" t="s">
        <v>6</v>
      </c>
      <c r="D22" s="22" t="s">
        <v>8</v>
      </c>
      <c r="E22" s="22"/>
      <c r="F22" s="22"/>
      <c r="G22" s="23">
        <f t="shared" ref="G22:H24" si="0">G23</f>
        <v>1120598</v>
      </c>
      <c r="H22" s="117">
        <f t="shared" si="0"/>
        <v>417677.31</v>
      </c>
      <c r="I22" s="129">
        <f>I23</f>
        <v>37.27271599628056</v>
      </c>
    </row>
    <row r="23" spans="1:10" ht="75" x14ac:dyDescent="0.2">
      <c r="A23" s="66" t="s">
        <v>9</v>
      </c>
      <c r="B23" s="25" t="s">
        <v>46</v>
      </c>
      <c r="C23" s="26" t="s">
        <v>6</v>
      </c>
      <c r="D23" s="26" t="s">
        <v>8</v>
      </c>
      <c r="E23" s="27" t="s">
        <v>56</v>
      </c>
      <c r="F23" s="27"/>
      <c r="G23" s="28">
        <f t="shared" si="0"/>
        <v>1120598</v>
      </c>
      <c r="H23" s="106">
        <f t="shared" si="0"/>
        <v>417677.31</v>
      </c>
      <c r="I23" s="130">
        <f>I24</f>
        <v>37.27271599628056</v>
      </c>
    </row>
    <row r="24" spans="1:10" ht="30" x14ac:dyDescent="0.2">
      <c r="A24" s="24" t="s">
        <v>10</v>
      </c>
      <c r="B24" s="26" t="s">
        <v>46</v>
      </c>
      <c r="C24" s="26" t="s">
        <v>6</v>
      </c>
      <c r="D24" s="27" t="s">
        <v>8</v>
      </c>
      <c r="E24" s="27" t="s">
        <v>57</v>
      </c>
      <c r="F24" s="27"/>
      <c r="G24" s="28">
        <f t="shared" si="0"/>
        <v>1120598</v>
      </c>
      <c r="H24" s="107">
        <f t="shared" si="0"/>
        <v>417677.31</v>
      </c>
      <c r="I24" s="131">
        <f>I25</f>
        <v>37.27271599628056</v>
      </c>
    </row>
    <row r="25" spans="1:10" ht="15" x14ac:dyDescent="0.2">
      <c r="A25" s="24" t="s">
        <v>11</v>
      </c>
      <c r="B25" s="26" t="s">
        <v>46</v>
      </c>
      <c r="C25" s="26" t="s">
        <v>6</v>
      </c>
      <c r="D25" s="26" t="s">
        <v>8</v>
      </c>
      <c r="E25" s="27" t="s">
        <v>58</v>
      </c>
      <c r="F25" s="27"/>
      <c r="G25" s="28">
        <f>G26</f>
        <v>1120598</v>
      </c>
      <c r="H25" s="106">
        <f>H26</f>
        <v>417677.31</v>
      </c>
      <c r="I25" s="131">
        <f>H25*100/G25</f>
        <v>37.27271599628056</v>
      </c>
    </row>
    <row r="26" spans="1:10" ht="29.25" customHeight="1" x14ac:dyDescent="0.2">
      <c r="A26" s="24" t="s">
        <v>12</v>
      </c>
      <c r="B26" s="26" t="s">
        <v>46</v>
      </c>
      <c r="C26" s="26" t="s">
        <v>6</v>
      </c>
      <c r="D26" s="26" t="s">
        <v>8</v>
      </c>
      <c r="E26" s="27" t="s">
        <v>58</v>
      </c>
      <c r="F26" s="27" t="s">
        <v>13</v>
      </c>
      <c r="G26" s="28">
        <v>1120598</v>
      </c>
      <c r="H26" s="106">
        <v>417677.31</v>
      </c>
      <c r="I26" s="130">
        <f>H26*100/G26</f>
        <v>37.27271599628056</v>
      </c>
    </row>
    <row r="27" spans="1:10" ht="85.5" x14ac:dyDescent="0.2">
      <c r="A27" s="94" t="s">
        <v>14</v>
      </c>
      <c r="B27" s="29" t="s">
        <v>46</v>
      </c>
      <c r="C27" s="21" t="s">
        <v>6</v>
      </c>
      <c r="D27" s="21" t="s">
        <v>15</v>
      </c>
      <c r="E27" s="21"/>
      <c r="F27" s="21"/>
      <c r="G27" s="23">
        <f t="shared" ref="G27:H28" si="1">G28</f>
        <v>4153771</v>
      </c>
      <c r="H27" s="111">
        <f t="shared" si="1"/>
        <v>1690284.2400000002</v>
      </c>
      <c r="I27" s="128">
        <f>H27*100/G27</f>
        <v>40.692764237604827</v>
      </c>
    </row>
    <row r="28" spans="1:10" ht="75" x14ac:dyDescent="0.2">
      <c r="A28" s="66" t="s">
        <v>9</v>
      </c>
      <c r="B28" s="26" t="s">
        <v>46</v>
      </c>
      <c r="C28" s="26" t="s">
        <v>6</v>
      </c>
      <c r="D28" s="27" t="s">
        <v>15</v>
      </c>
      <c r="E28" s="27" t="s">
        <v>56</v>
      </c>
      <c r="F28" s="27"/>
      <c r="G28" s="28">
        <f t="shared" si="1"/>
        <v>4153771</v>
      </c>
      <c r="H28" s="108">
        <f t="shared" si="1"/>
        <v>1690284.2400000002</v>
      </c>
      <c r="I28" s="132">
        <f>I29</f>
        <v>40.692764237604827</v>
      </c>
    </row>
    <row r="29" spans="1:10" ht="30" x14ac:dyDescent="0.2">
      <c r="A29" s="24" t="s">
        <v>16</v>
      </c>
      <c r="B29" s="26" t="s">
        <v>46</v>
      </c>
      <c r="C29" s="26" t="s">
        <v>6</v>
      </c>
      <c r="D29" s="27" t="s">
        <v>15</v>
      </c>
      <c r="E29" s="27" t="s">
        <v>59</v>
      </c>
      <c r="F29" s="27"/>
      <c r="G29" s="28">
        <f>G30+G34+G36+G38</f>
        <v>4153771</v>
      </c>
      <c r="H29" s="107">
        <f>H30+H34+H36+H38+H34</f>
        <v>1690284.2400000002</v>
      </c>
      <c r="I29" s="130">
        <f>H29*100/G29</f>
        <v>40.692764237604827</v>
      </c>
    </row>
    <row r="30" spans="1:10" ht="15" x14ac:dyDescent="0.2">
      <c r="A30" s="24" t="s">
        <v>17</v>
      </c>
      <c r="B30" s="26" t="s">
        <v>46</v>
      </c>
      <c r="C30" s="26" t="s">
        <v>6</v>
      </c>
      <c r="D30" s="27" t="s">
        <v>15</v>
      </c>
      <c r="E30" s="27" t="s">
        <v>60</v>
      </c>
      <c r="F30" s="27"/>
      <c r="G30" s="28">
        <f>G31+G32+G33</f>
        <v>4149417</v>
      </c>
      <c r="H30" s="106">
        <f>H31+H32+H33</f>
        <v>1684930.2400000002</v>
      </c>
      <c r="I30" s="130">
        <f>H30*100/G30</f>
        <v>40.606433144704432</v>
      </c>
    </row>
    <row r="31" spans="1:10" ht="30" x14ac:dyDescent="0.2">
      <c r="A31" s="24" t="s">
        <v>12</v>
      </c>
      <c r="B31" s="26" t="s">
        <v>46</v>
      </c>
      <c r="C31" s="26" t="s">
        <v>6</v>
      </c>
      <c r="D31" s="27" t="s">
        <v>15</v>
      </c>
      <c r="E31" s="27" t="s">
        <v>60</v>
      </c>
      <c r="F31" s="27" t="s">
        <v>13</v>
      </c>
      <c r="G31" s="28">
        <v>2492825</v>
      </c>
      <c r="H31" s="107">
        <v>754320.24</v>
      </c>
      <c r="I31" s="132">
        <f>H31*100/G31</f>
        <v>30.259654809302699</v>
      </c>
    </row>
    <row r="32" spans="1:10" ht="45" x14ac:dyDescent="0.2">
      <c r="A32" s="65" t="s">
        <v>18</v>
      </c>
      <c r="B32" s="26" t="s">
        <v>46</v>
      </c>
      <c r="C32" s="26" t="s">
        <v>6</v>
      </c>
      <c r="D32" s="27" t="s">
        <v>15</v>
      </c>
      <c r="E32" s="27" t="s">
        <v>60</v>
      </c>
      <c r="F32" s="27" t="s">
        <v>19</v>
      </c>
      <c r="G32" s="28">
        <v>1268592</v>
      </c>
      <c r="H32" s="106">
        <v>674703.15</v>
      </c>
      <c r="I32" s="130">
        <f>H32*100/G32</f>
        <v>53.185196658973098</v>
      </c>
    </row>
    <row r="33" spans="1:9" ht="15" x14ac:dyDescent="0.25">
      <c r="A33" s="31" t="s">
        <v>20</v>
      </c>
      <c r="B33" s="26" t="s">
        <v>46</v>
      </c>
      <c r="C33" s="26" t="s">
        <v>6</v>
      </c>
      <c r="D33" s="27" t="s">
        <v>15</v>
      </c>
      <c r="E33" s="27" t="s">
        <v>60</v>
      </c>
      <c r="F33" s="27" t="s">
        <v>21</v>
      </c>
      <c r="G33" s="28">
        <v>388000</v>
      </c>
      <c r="H33" s="106">
        <v>255906.85</v>
      </c>
      <c r="I33" s="131">
        <f>H33*100/G33</f>
        <v>65.955373711340201</v>
      </c>
    </row>
    <row r="34" spans="1:9" ht="75" x14ac:dyDescent="0.2">
      <c r="A34" s="65" t="s">
        <v>142</v>
      </c>
      <c r="B34" s="26" t="s">
        <v>46</v>
      </c>
      <c r="C34" s="26" t="s">
        <v>6</v>
      </c>
      <c r="D34" s="27" t="s">
        <v>15</v>
      </c>
      <c r="E34" s="27" t="s">
        <v>141</v>
      </c>
      <c r="F34" s="27"/>
      <c r="G34" s="28">
        <f>G35</f>
        <v>1000</v>
      </c>
      <c r="H34" s="106">
        <v>1000</v>
      </c>
      <c r="I34" s="131">
        <v>100</v>
      </c>
    </row>
    <row r="35" spans="1:9" ht="45" x14ac:dyDescent="0.2">
      <c r="A35" s="65" t="s">
        <v>18</v>
      </c>
      <c r="B35" s="26" t="s">
        <v>46</v>
      </c>
      <c r="C35" s="26" t="s">
        <v>6</v>
      </c>
      <c r="D35" s="27" t="s">
        <v>15</v>
      </c>
      <c r="E35" s="27" t="s">
        <v>141</v>
      </c>
      <c r="F35" s="27" t="s">
        <v>19</v>
      </c>
      <c r="G35" s="28">
        <v>1000</v>
      </c>
      <c r="H35" s="106">
        <v>1000</v>
      </c>
      <c r="I35" s="131">
        <v>100</v>
      </c>
    </row>
    <row r="36" spans="1:9" ht="75" x14ac:dyDescent="0.2">
      <c r="A36" s="65" t="s">
        <v>144</v>
      </c>
      <c r="B36" s="26" t="s">
        <v>46</v>
      </c>
      <c r="C36" s="26" t="s">
        <v>6</v>
      </c>
      <c r="D36" s="27" t="s">
        <v>15</v>
      </c>
      <c r="E36" s="27" t="s">
        <v>143</v>
      </c>
      <c r="F36" s="27"/>
      <c r="G36" s="28">
        <f>G37</f>
        <v>3320.46</v>
      </c>
      <c r="H36" s="106">
        <f>H37</f>
        <v>3320.46</v>
      </c>
      <c r="I36" s="131">
        <f>I37</f>
        <v>100</v>
      </c>
    </row>
    <row r="37" spans="1:9" ht="45" x14ac:dyDescent="0.2">
      <c r="A37" s="65" t="s">
        <v>18</v>
      </c>
      <c r="B37" s="26" t="s">
        <v>46</v>
      </c>
      <c r="C37" s="26" t="s">
        <v>6</v>
      </c>
      <c r="D37" s="27" t="s">
        <v>15</v>
      </c>
      <c r="E37" s="27" t="s">
        <v>143</v>
      </c>
      <c r="F37" s="27" t="s">
        <v>19</v>
      </c>
      <c r="G37" s="28">
        <v>3320.46</v>
      </c>
      <c r="H37" s="106">
        <v>3320.46</v>
      </c>
      <c r="I37" s="131">
        <f>H37*100/G37</f>
        <v>100</v>
      </c>
    </row>
    <row r="38" spans="1:9" ht="75" x14ac:dyDescent="0.2">
      <c r="A38" s="65" t="s">
        <v>144</v>
      </c>
      <c r="B38" s="26" t="s">
        <v>46</v>
      </c>
      <c r="C38" s="26" t="s">
        <v>6</v>
      </c>
      <c r="D38" s="27" t="s">
        <v>15</v>
      </c>
      <c r="E38" s="27" t="s">
        <v>143</v>
      </c>
      <c r="F38" s="27"/>
      <c r="G38" s="28">
        <v>33.54</v>
      </c>
      <c r="H38" s="106">
        <v>33.54</v>
      </c>
      <c r="I38" s="131">
        <f>H38*100/G38</f>
        <v>100</v>
      </c>
    </row>
    <row r="39" spans="1:9" ht="45" x14ac:dyDescent="0.2">
      <c r="A39" s="65" t="s">
        <v>18</v>
      </c>
      <c r="B39" s="26" t="s">
        <v>46</v>
      </c>
      <c r="C39" s="26" t="s">
        <v>6</v>
      </c>
      <c r="D39" s="27" t="s">
        <v>15</v>
      </c>
      <c r="E39" s="27" t="s">
        <v>143</v>
      </c>
      <c r="F39" s="27" t="s">
        <v>19</v>
      </c>
      <c r="G39" s="28">
        <v>33.54</v>
      </c>
      <c r="H39" s="106">
        <v>33.54</v>
      </c>
      <c r="I39" s="131">
        <f>H39*100/G39</f>
        <v>100</v>
      </c>
    </row>
    <row r="40" spans="1:9" ht="33.75" customHeight="1" x14ac:dyDescent="0.2">
      <c r="A40" s="144" t="s">
        <v>162</v>
      </c>
      <c r="B40" s="21" t="s">
        <v>46</v>
      </c>
      <c r="C40" s="21" t="s">
        <v>6</v>
      </c>
      <c r="D40" s="22" t="s">
        <v>163</v>
      </c>
      <c r="E40" s="22" t="s">
        <v>164</v>
      </c>
      <c r="F40" s="22"/>
      <c r="G40" s="23">
        <f t="shared" ref="G40:H42" si="2">G41</f>
        <v>289658.25</v>
      </c>
      <c r="H40" s="110">
        <f t="shared" si="2"/>
        <v>0</v>
      </c>
      <c r="I40" s="133">
        <f>H40*100/G40</f>
        <v>0</v>
      </c>
    </row>
    <row r="41" spans="1:9" ht="30" x14ac:dyDescent="0.2">
      <c r="A41" s="65" t="s">
        <v>165</v>
      </c>
      <c r="B41" s="26" t="s">
        <v>46</v>
      </c>
      <c r="C41" s="26" t="s">
        <v>6</v>
      </c>
      <c r="D41" s="27" t="s">
        <v>163</v>
      </c>
      <c r="E41" s="27" t="s">
        <v>166</v>
      </c>
      <c r="F41" s="27"/>
      <c r="G41" s="28">
        <f t="shared" si="2"/>
        <v>289658.25</v>
      </c>
      <c r="H41" s="106">
        <f t="shared" si="2"/>
        <v>0</v>
      </c>
      <c r="I41" s="131">
        <f>I42</f>
        <v>0</v>
      </c>
    </row>
    <row r="42" spans="1:9" ht="15" x14ac:dyDescent="0.2">
      <c r="A42" s="65" t="s">
        <v>167</v>
      </c>
      <c r="B42" s="26" t="s">
        <v>46</v>
      </c>
      <c r="C42" s="26" t="s">
        <v>6</v>
      </c>
      <c r="D42" s="27" t="s">
        <v>163</v>
      </c>
      <c r="E42" s="27" t="s">
        <v>166</v>
      </c>
      <c r="F42" s="27" t="s">
        <v>168</v>
      </c>
      <c r="G42" s="28">
        <f t="shared" si="2"/>
        <v>289658.25</v>
      </c>
      <c r="H42" s="106">
        <f t="shared" si="2"/>
        <v>0</v>
      </c>
      <c r="I42" s="131">
        <f>H42*100/G42</f>
        <v>0</v>
      </c>
    </row>
    <row r="43" spans="1:9" ht="38.25" customHeight="1" x14ac:dyDescent="0.2">
      <c r="A43" s="65" t="s">
        <v>169</v>
      </c>
      <c r="B43" s="26" t="s">
        <v>46</v>
      </c>
      <c r="C43" s="26" t="s">
        <v>6</v>
      </c>
      <c r="D43" s="27" t="s">
        <v>163</v>
      </c>
      <c r="E43" s="27" t="s">
        <v>166</v>
      </c>
      <c r="F43" s="27" t="s">
        <v>168</v>
      </c>
      <c r="G43" s="28">
        <v>289658.25</v>
      </c>
      <c r="H43" s="106">
        <v>0</v>
      </c>
      <c r="I43" s="131">
        <f>H43*100/G43</f>
        <v>0</v>
      </c>
    </row>
    <row r="44" spans="1:9" ht="17.25" customHeight="1" x14ac:dyDescent="0.2">
      <c r="A44" s="67" t="s">
        <v>107</v>
      </c>
      <c r="B44" s="21" t="s">
        <v>46</v>
      </c>
      <c r="C44" s="21" t="s">
        <v>6</v>
      </c>
      <c r="D44" s="22" t="s">
        <v>55</v>
      </c>
      <c r="E44" s="22"/>
      <c r="F44" s="22"/>
      <c r="G44" s="23">
        <f>G45</f>
        <v>10000</v>
      </c>
      <c r="H44" s="110">
        <v>0</v>
      </c>
      <c r="I44" s="133">
        <v>0</v>
      </c>
    </row>
    <row r="45" spans="1:9" ht="84.75" customHeight="1" x14ac:dyDescent="0.2">
      <c r="A45" s="66" t="s">
        <v>9</v>
      </c>
      <c r="B45" s="26" t="s">
        <v>46</v>
      </c>
      <c r="C45" s="26" t="s">
        <v>6</v>
      </c>
      <c r="D45" s="27" t="s">
        <v>55</v>
      </c>
      <c r="E45" s="27" t="s">
        <v>56</v>
      </c>
      <c r="F45" s="27"/>
      <c r="G45" s="28">
        <f>G46</f>
        <v>10000</v>
      </c>
      <c r="H45" s="106">
        <v>0</v>
      </c>
      <c r="I45" s="131">
        <v>0</v>
      </c>
    </row>
    <row r="46" spans="1:9" ht="22.5" customHeight="1" x14ac:dyDescent="0.2">
      <c r="A46" s="66" t="s">
        <v>107</v>
      </c>
      <c r="B46" s="26" t="s">
        <v>46</v>
      </c>
      <c r="C46" s="26" t="s">
        <v>6</v>
      </c>
      <c r="D46" s="27" t="s">
        <v>55</v>
      </c>
      <c r="E46" s="27" t="s">
        <v>108</v>
      </c>
      <c r="F46" s="27"/>
      <c r="G46" s="28">
        <f>G47</f>
        <v>10000</v>
      </c>
      <c r="H46" s="106">
        <v>0</v>
      </c>
      <c r="I46" s="131">
        <v>0</v>
      </c>
    </row>
    <row r="47" spans="1:9" ht="42.75" customHeight="1" x14ac:dyDescent="0.2">
      <c r="A47" s="66" t="s">
        <v>109</v>
      </c>
      <c r="B47" s="26" t="s">
        <v>46</v>
      </c>
      <c r="C47" s="26" t="s">
        <v>6</v>
      </c>
      <c r="D47" s="27" t="s">
        <v>55</v>
      </c>
      <c r="E47" s="27" t="s">
        <v>110</v>
      </c>
      <c r="F47" s="27"/>
      <c r="G47" s="28">
        <f>G48</f>
        <v>10000</v>
      </c>
      <c r="H47" s="106">
        <v>0</v>
      </c>
      <c r="I47" s="131">
        <v>0</v>
      </c>
    </row>
    <row r="48" spans="1:9" ht="31.5" customHeight="1" x14ac:dyDescent="0.2">
      <c r="A48" s="66" t="s">
        <v>111</v>
      </c>
      <c r="B48" s="26" t="s">
        <v>46</v>
      </c>
      <c r="C48" s="26" t="s">
        <v>6</v>
      </c>
      <c r="D48" s="27" t="s">
        <v>55</v>
      </c>
      <c r="E48" s="27" t="s">
        <v>110</v>
      </c>
      <c r="F48" s="27" t="s">
        <v>112</v>
      </c>
      <c r="G48" s="28">
        <v>10000</v>
      </c>
      <c r="H48" s="106">
        <v>0</v>
      </c>
      <c r="I48" s="131">
        <v>0</v>
      </c>
    </row>
    <row r="49" spans="1:11" ht="27" customHeight="1" x14ac:dyDescent="0.2">
      <c r="A49" s="20" t="s">
        <v>22</v>
      </c>
      <c r="B49" s="21" t="s">
        <v>46</v>
      </c>
      <c r="C49" s="21" t="s">
        <v>6</v>
      </c>
      <c r="D49" s="21" t="s">
        <v>23</v>
      </c>
      <c r="E49" s="22"/>
      <c r="F49" s="22"/>
      <c r="G49" s="23">
        <f>G53</f>
        <v>10000</v>
      </c>
      <c r="H49" s="110">
        <f>H53</f>
        <v>0</v>
      </c>
      <c r="I49" s="128">
        <v>0</v>
      </c>
    </row>
    <row r="50" spans="1:11" ht="18" customHeight="1" x14ac:dyDescent="0.2">
      <c r="A50" s="147" t="s">
        <v>145</v>
      </c>
      <c r="B50" s="48"/>
      <c r="C50" s="48"/>
      <c r="D50" s="48"/>
      <c r="E50" s="121"/>
      <c r="F50" s="121"/>
      <c r="G50" s="49"/>
      <c r="H50" s="109"/>
      <c r="I50" s="129"/>
    </row>
    <row r="51" spans="1:11" ht="34.5" customHeight="1" x14ac:dyDescent="0.2">
      <c r="A51" s="148"/>
      <c r="B51" s="126"/>
      <c r="C51" s="126"/>
      <c r="D51" s="126"/>
      <c r="E51" s="125"/>
      <c r="F51" s="125"/>
      <c r="G51" s="124"/>
      <c r="H51" s="109"/>
      <c r="I51" s="129"/>
    </row>
    <row r="52" spans="1:11" ht="20.25" customHeight="1" x14ac:dyDescent="0.2">
      <c r="A52" s="148"/>
      <c r="B52" s="126"/>
      <c r="C52" s="126"/>
      <c r="D52" s="126"/>
      <c r="E52" s="125"/>
      <c r="F52" s="125"/>
      <c r="G52" s="124"/>
      <c r="H52" s="109"/>
      <c r="I52" s="129"/>
    </row>
    <row r="53" spans="1:11" ht="14.25" customHeight="1" x14ac:dyDescent="0.2">
      <c r="A53" s="149"/>
      <c r="B53" s="74" t="s">
        <v>46</v>
      </c>
      <c r="C53" s="75" t="s">
        <v>6</v>
      </c>
      <c r="D53" s="75" t="s">
        <v>23</v>
      </c>
      <c r="E53" s="76" t="s">
        <v>115</v>
      </c>
      <c r="F53" s="18"/>
      <c r="G53" s="43">
        <f>G54+G57+G60</f>
        <v>10000</v>
      </c>
      <c r="H53" s="111">
        <v>0</v>
      </c>
      <c r="I53" s="133">
        <v>0</v>
      </c>
      <c r="J53" s="102"/>
      <c r="K53" s="103"/>
    </row>
    <row r="54" spans="1:11" ht="15" x14ac:dyDescent="0.2">
      <c r="A54" s="123" t="s">
        <v>116</v>
      </c>
      <c r="B54" s="77" t="s">
        <v>46</v>
      </c>
      <c r="C54" s="77" t="s">
        <v>6</v>
      </c>
      <c r="D54" s="77" t="s">
        <v>23</v>
      </c>
      <c r="E54" s="45" t="s">
        <v>117</v>
      </c>
      <c r="F54" s="121"/>
      <c r="G54" s="100">
        <f>G55</f>
        <v>3000</v>
      </c>
      <c r="H54" s="107">
        <v>0</v>
      </c>
      <c r="I54" s="130">
        <v>0</v>
      </c>
      <c r="J54" s="102"/>
      <c r="K54" s="103"/>
    </row>
    <row r="55" spans="1:11" ht="30" x14ac:dyDescent="0.2">
      <c r="A55" s="123" t="s">
        <v>118</v>
      </c>
      <c r="B55" s="26" t="s">
        <v>46</v>
      </c>
      <c r="C55" s="26" t="s">
        <v>6</v>
      </c>
      <c r="D55" s="26" t="s">
        <v>23</v>
      </c>
      <c r="E55" s="27" t="s">
        <v>119</v>
      </c>
      <c r="F55" s="22"/>
      <c r="G55" s="28">
        <f>G56</f>
        <v>3000</v>
      </c>
      <c r="H55" s="106">
        <v>0</v>
      </c>
      <c r="I55" s="130">
        <v>0</v>
      </c>
      <c r="J55" s="102"/>
    </row>
    <row r="56" spans="1:11" ht="45" x14ac:dyDescent="0.2">
      <c r="A56" s="65" t="s">
        <v>18</v>
      </c>
      <c r="B56" s="77" t="s">
        <v>46</v>
      </c>
      <c r="C56" s="77" t="s">
        <v>6</v>
      </c>
      <c r="D56" s="77" t="s">
        <v>23</v>
      </c>
      <c r="E56" s="45" t="s">
        <v>119</v>
      </c>
      <c r="F56" s="45" t="s">
        <v>19</v>
      </c>
      <c r="G56" s="100">
        <v>3000</v>
      </c>
      <c r="H56" s="106">
        <v>0</v>
      </c>
      <c r="I56" s="130">
        <v>0</v>
      </c>
      <c r="J56" s="102"/>
      <c r="K56" s="103"/>
    </row>
    <row r="57" spans="1:11" ht="15" x14ac:dyDescent="0.2">
      <c r="A57" s="122" t="s">
        <v>120</v>
      </c>
      <c r="B57" s="77" t="s">
        <v>46</v>
      </c>
      <c r="C57" s="77" t="s">
        <v>6</v>
      </c>
      <c r="D57" s="77" t="s">
        <v>23</v>
      </c>
      <c r="E57" s="45" t="s">
        <v>121</v>
      </c>
      <c r="F57" s="121"/>
      <c r="G57" s="100">
        <f>G58</f>
        <v>2000</v>
      </c>
      <c r="H57" s="106">
        <v>0</v>
      </c>
      <c r="I57" s="130">
        <v>0</v>
      </c>
      <c r="J57" s="102"/>
    </row>
    <row r="58" spans="1:11" ht="30" x14ac:dyDescent="0.2">
      <c r="A58" s="123" t="s">
        <v>122</v>
      </c>
      <c r="B58" s="77" t="s">
        <v>46</v>
      </c>
      <c r="C58" s="77" t="s">
        <v>6</v>
      </c>
      <c r="D58" s="77" t="s">
        <v>23</v>
      </c>
      <c r="E58" s="45" t="s">
        <v>123</v>
      </c>
      <c r="F58" s="121"/>
      <c r="G58" s="100">
        <f>G59</f>
        <v>2000</v>
      </c>
      <c r="H58" s="106">
        <v>0</v>
      </c>
      <c r="I58" s="130">
        <v>0</v>
      </c>
      <c r="J58" s="102"/>
      <c r="K58" s="103"/>
    </row>
    <row r="59" spans="1:11" ht="45" x14ac:dyDescent="0.2">
      <c r="A59" s="65" t="s">
        <v>18</v>
      </c>
      <c r="B59" s="77" t="s">
        <v>46</v>
      </c>
      <c r="C59" s="77" t="s">
        <v>124</v>
      </c>
      <c r="D59" s="77" t="s">
        <v>23</v>
      </c>
      <c r="E59" s="45" t="s">
        <v>123</v>
      </c>
      <c r="F59" s="45" t="s">
        <v>19</v>
      </c>
      <c r="G59" s="100">
        <v>2000</v>
      </c>
      <c r="H59" s="106">
        <v>0</v>
      </c>
      <c r="I59" s="130">
        <v>0</v>
      </c>
      <c r="J59" s="102"/>
      <c r="K59" s="103"/>
    </row>
    <row r="60" spans="1:11" ht="30" x14ac:dyDescent="0.2">
      <c r="A60" s="123" t="s">
        <v>125</v>
      </c>
      <c r="B60" s="77" t="s">
        <v>46</v>
      </c>
      <c r="C60" s="77" t="s">
        <v>6</v>
      </c>
      <c r="D60" s="77" t="s">
        <v>23</v>
      </c>
      <c r="E60" s="45" t="s">
        <v>126</v>
      </c>
      <c r="F60" s="121"/>
      <c r="G60" s="100">
        <f>G61</f>
        <v>5000</v>
      </c>
      <c r="H60" s="107">
        <v>0</v>
      </c>
      <c r="I60" s="130">
        <v>0</v>
      </c>
      <c r="J60" s="102"/>
      <c r="K60" s="103"/>
    </row>
    <row r="61" spans="1:11" ht="30" x14ac:dyDescent="0.2">
      <c r="A61" s="122" t="s">
        <v>127</v>
      </c>
      <c r="B61" s="77" t="s">
        <v>46</v>
      </c>
      <c r="C61" s="77" t="s">
        <v>6</v>
      </c>
      <c r="D61" s="77" t="s">
        <v>23</v>
      </c>
      <c r="E61" s="45" t="s">
        <v>128</v>
      </c>
      <c r="F61" s="121"/>
      <c r="G61" s="100">
        <f>G62</f>
        <v>5000</v>
      </c>
      <c r="H61" s="106">
        <v>0</v>
      </c>
      <c r="I61" s="132">
        <v>0</v>
      </c>
      <c r="J61" s="102"/>
      <c r="K61" s="103"/>
    </row>
    <row r="62" spans="1:11" ht="45" x14ac:dyDescent="0.2">
      <c r="A62" s="65" t="s">
        <v>18</v>
      </c>
      <c r="B62" s="77" t="s">
        <v>46</v>
      </c>
      <c r="C62" s="77" t="s">
        <v>6</v>
      </c>
      <c r="D62" s="77" t="s">
        <v>23</v>
      </c>
      <c r="E62" s="45" t="s">
        <v>128</v>
      </c>
      <c r="F62" s="45" t="s">
        <v>19</v>
      </c>
      <c r="G62" s="100">
        <v>5000</v>
      </c>
      <c r="H62" s="106">
        <v>0</v>
      </c>
      <c r="I62" s="134">
        <v>0</v>
      </c>
      <c r="J62" s="102"/>
      <c r="K62" s="103"/>
    </row>
    <row r="63" spans="1:11" ht="14.25" x14ac:dyDescent="0.2">
      <c r="A63" s="34" t="s">
        <v>24</v>
      </c>
      <c r="B63" s="35" t="s">
        <v>46</v>
      </c>
      <c r="C63" s="36" t="s">
        <v>8</v>
      </c>
      <c r="D63" s="35"/>
      <c r="E63" s="35"/>
      <c r="F63" s="35"/>
      <c r="G63" s="37">
        <f t="shared" ref="G63:H65" si="3">G64</f>
        <v>252200</v>
      </c>
      <c r="H63" s="110">
        <f t="shared" si="3"/>
        <v>94311.94</v>
      </c>
      <c r="I63" s="128">
        <f>H63*100/G63</f>
        <v>37.395693893735128</v>
      </c>
      <c r="J63" s="102"/>
    </row>
    <row r="64" spans="1:11" ht="28.5" x14ac:dyDescent="0.2">
      <c r="A64" s="16" t="s">
        <v>25</v>
      </c>
      <c r="B64" s="42" t="s">
        <v>46</v>
      </c>
      <c r="C64" s="17" t="s">
        <v>8</v>
      </c>
      <c r="D64" s="18" t="s">
        <v>26</v>
      </c>
      <c r="E64" s="18"/>
      <c r="F64" s="18"/>
      <c r="G64" s="39">
        <f t="shared" si="3"/>
        <v>252200</v>
      </c>
      <c r="H64" s="108">
        <f t="shared" si="3"/>
        <v>94311.94</v>
      </c>
      <c r="I64" s="131">
        <f>I65</f>
        <v>37.544562101910827</v>
      </c>
      <c r="J64" s="102"/>
      <c r="K64" s="103"/>
    </row>
    <row r="65" spans="1:10" ht="75" x14ac:dyDescent="0.2">
      <c r="A65" s="66" t="s">
        <v>9</v>
      </c>
      <c r="B65" s="25" t="s">
        <v>46</v>
      </c>
      <c r="C65" s="26" t="s">
        <v>8</v>
      </c>
      <c r="D65" s="26" t="s">
        <v>26</v>
      </c>
      <c r="E65" s="27" t="s">
        <v>56</v>
      </c>
      <c r="F65" s="27"/>
      <c r="G65" s="28">
        <f t="shared" si="3"/>
        <v>252200</v>
      </c>
      <c r="H65" s="106">
        <f t="shared" si="3"/>
        <v>94311.94</v>
      </c>
      <c r="I65" s="130">
        <f>I66</f>
        <v>37.544562101910827</v>
      </c>
      <c r="J65" s="102"/>
    </row>
    <row r="66" spans="1:10" ht="15" x14ac:dyDescent="0.2">
      <c r="A66" s="24" t="s">
        <v>22</v>
      </c>
      <c r="B66" s="26" t="s">
        <v>46</v>
      </c>
      <c r="C66" s="27" t="s">
        <v>8</v>
      </c>
      <c r="D66" s="27" t="s">
        <v>26</v>
      </c>
      <c r="E66" s="27" t="s">
        <v>61</v>
      </c>
      <c r="F66" s="27"/>
      <c r="G66" s="28">
        <f>SUM(G67)</f>
        <v>252200</v>
      </c>
      <c r="H66" s="106">
        <f>H67+H69</f>
        <v>94311.94</v>
      </c>
      <c r="I66" s="130">
        <f>I67</f>
        <v>37.544562101910827</v>
      </c>
    </row>
    <row r="67" spans="1:10" ht="45" x14ac:dyDescent="0.2">
      <c r="A67" s="95" t="s">
        <v>27</v>
      </c>
      <c r="B67" s="25" t="s">
        <v>46</v>
      </c>
      <c r="C67" s="26" t="s">
        <v>8</v>
      </c>
      <c r="D67" s="26" t="s">
        <v>26</v>
      </c>
      <c r="E67" s="27" t="s">
        <v>62</v>
      </c>
      <c r="F67" s="22"/>
      <c r="G67" s="53">
        <f>G68+G69</f>
        <v>252200</v>
      </c>
      <c r="H67" s="106">
        <f>H68</f>
        <v>94311.94</v>
      </c>
      <c r="I67" s="130">
        <f>I68</f>
        <v>37.544562101910827</v>
      </c>
    </row>
    <row r="68" spans="1:10" ht="30" x14ac:dyDescent="0.2">
      <c r="A68" s="24" t="s">
        <v>12</v>
      </c>
      <c r="B68" s="38" t="s">
        <v>46</v>
      </c>
      <c r="C68" s="26" t="s">
        <v>8</v>
      </c>
      <c r="D68" s="26" t="s">
        <v>26</v>
      </c>
      <c r="E68" s="27" t="s">
        <v>62</v>
      </c>
      <c r="F68" s="27" t="s">
        <v>13</v>
      </c>
      <c r="G68" s="40">
        <v>251200</v>
      </c>
      <c r="H68" s="107">
        <v>94311.94</v>
      </c>
      <c r="I68" s="130">
        <f>H68*100/G68</f>
        <v>37.544562101910827</v>
      </c>
    </row>
    <row r="69" spans="1:10" ht="45" x14ac:dyDescent="0.2">
      <c r="A69" s="65" t="s">
        <v>18</v>
      </c>
      <c r="B69" s="38" t="s">
        <v>46</v>
      </c>
      <c r="C69" s="26" t="s">
        <v>8</v>
      </c>
      <c r="D69" s="26" t="s">
        <v>26</v>
      </c>
      <c r="E69" s="27" t="s">
        <v>62</v>
      </c>
      <c r="F69" s="27" t="s">
        <v>19</v>
      </c>
      <c r="G69" s="40">
        <v>1000</v>
      </c>
      <c r="H69" s="106">
        <v>0</v>
      </c>
      <c r="I69" s="130">
        <f>H69*100/G69</f>
        <v>0</v>
      </c>
    </row>
    <row r="70" spans="1:10" ht="28.5" x14ac:dyDescent="0.2">
      <c r="A70" s="20" t="s">
        <v>28</v>
      </c>
      <c r="B70" s="29" t="s">
        <v>46</v>
      </c>
      <c r="C70" s="22" t="s">
        <v>26</v>
      </c>
      <c r="D70" s="22"/>
      <c r="E70" s="22"/>
      <c r="F70" s="22"/>
      <c r="G70" s="41">
        <f>G71+G78</f>
        <v>3146392</v>
      </c>
      <c r="H70" s="110">
        <f>H71+H78</f>
        <v>1194469.1599999999</v>
      </c>
      <c r="I70" s="128">
        <f>H70*100/G70</f>
        <v>37.963138731601141</v>
      </c>
    </row>
    <row r="71" spans="1:10" ht="57" x14ac:dyDescent="0.2">
      <c r="A71" s="46" t="s">
        <v>29</v>
      </c>
      <c r="B71" s="47" t="s">
        <v>46</v>
      </c>
      <c r="C71" s="48" t="s">
        <v>26</v>
      </c>
      <c r="D71" s="48" t="s">
        <v>41</v>
      </c>
      <c r="E71" s="48"/>
      <c r="F71" s="48"/>
      <c r="G71" s="49">
        <f>G72+G76</f>
        <v>52000</v>
      </c>
      <c r="H71" s="111">
        <f>H72+H76</f>
        <v>0</v>
      </c>
      <c r="I71" s="128">
        <f>I72</f>
        <v>0</v>
      </c>
    </row>
    <row r="72" spans="1:10" ht="75" x14ac:dyDescent="0.2">
      <c r="A72" s="24" t="s">
        <v>148</v>
      </c>
      <c r="B72" s="26" t="s">
        <v>46</v>
      </c>
      <c r="C72" s="27" t="s">
        <v>26</v>
      </c>
      <c r="D72" s="27" t="s">
        <v>41</v>
      </c>
      <c r="E72" s="27" t="s">
        <v>63</v>
      </c>
      <c r="F72" s="27"/>
      <c r="G72" s="28">
        <f t="shared" ref="G72:H74" si="4">G73</f>
        <v>30000</v>
      </c>
      <c r="H72" s="108">
        <f t="shared" si="4"/>
        <v>0</v>
      </c>
      <c r="I72" s="135">
        <f>I73</f>
        <v>0</v>
      </c>
    </row>
    <row r="73" spans="1:10" ht="30" x14ac:dyDescent="0.2">
      <c r="A73" s="24" t="s">
        <v>64</v>
      </c>
      <c r="B73" s="26" t="s">
        <v>46</v>
      </c>
      <c r="C73" s="27" t="s">
        <v>26</v>
      </c>
      <c r="D73" s="27" t="s">
        <v>41</v>
      </c>
      <c r="E73" s="27" t="s">
        <v>65</v>
      </c>
      <c r="F73" s="50"/>
      <c r="G73" s="51">
        <f t="shared" si="4"/>
        <v>30000</v>
      </c>
      <c r="H73" s="108">
        <f t="shared" si="4"/>
        <v>0</v>
      </c>
      <c r="I73" s="130">
        <f>I74</f>
        <v>0</v>
      </c>
    </row>
    <row r="74" spans="1:10" ht="60" x14ac:dyDescent="0.2">
      <c r="A74" s="24" t="s">
        <v>52</v>
      </c>
      <c r="B74" s="26" t="s">
        <v>46</v>
      </c>
      <c r="C74" s="27" t="s">
        <v>26</v>
      </c>
      <c r="D74" s="27" t="s">
        <v>41</v>
      </c>
      <c r="E74" s="27" t="s">
        <v>66</v>
      </c>
      <c r="F74" s="27"/>
      <c r="G74" s="28">
        <f t="shared" si="4"/>
        <v>30000</v>
      </c>
      <c r="H74" s="107">
        <f t="shared" si="4"/>
        <v>0</v>
      </c>
      <c r="I74" s="130">
        <f>I75</f>
        <v>0</v>
      </c>
    </row>
    <row r="75" spans="1:10" ht="45" x14ac:dyDescent="0.2">
      <c r="A75" s="65" t="s">
        <v>18</v>
      </c>
      <c r="B75" s="26" t="s">
        <v>46</v>
      </c>
      <c r="C75" s="27" t="s">
        <v>26</v>
      </c>
      <c r="D75" s="27" t="s">
        <v>41</v>
      </c>
      <c r="E75" s="27" t="s">
        <v>66</v>
      </c>
      <c r="F75" s="27" t="s">
        <v>19</v>
      </c>
      <c r="G75" s="28">
        <v>30000</v>
      </c>
      <c r="H75" s="106">
        <v>0</v>
      </c>
      <c r="I75" s="130">
        <f>H75*100/G75</f>
        <v>0</v>
      </c>
    </row>
    <row r="76" spans="1:10" ht="60" x14ac:dyDescent="0.2">
      <c r="A76" s="24" t="s">
        <v>146</v>
      </c>
      <c r="B76" s="26" t="s">
        <v>46</v>
      </c>
      <c r="C76" s="27" t="s">
        <v>26</v>
      </c>
      <c r="D76" s="27" t="s">
        <v>41</v>
      </c>
      <c r="E76" s="27" t="s">
        <v>147</v>
      </c>
      <c r="F76" s="27"/>
      <c r="G76" s="28">
        <f>G77</f>
        <v>22000</v>
      </c>
      <c r="H76" s="106">
        <v>0</v>
      </c>
      <c r="I76" s="130">
        <v>0</v>
      </c>
    </row>
    <row r="77" spans="1:10" ht="45" x14ac:dyDescent="0.2">
      <c r="A77" s="65" t="s">
        <v>18</v>
      </c>
      <c r="B77" s="26" t="s">
        <v>46</v>
      </c>
      <c r="C77" s="27" t="s">
        <v>26</v>
      </c>
      <c r="D77" s="27" t="s">
        <v>41</v>
      </c>
      <c r="E77" s="27" t="s">
        <v>147</v>
      </c>
      <c r="F77" s="27" t="s">
        <v>19</v>
      </c>
      <c r="G77" s="28">
        <v>22000</v>
      </c>
      <c r="H77" s="106">
        <v>0</v>
      </c>
      <c r="I77" s="130">
        <v>0</v>
      </c>
    </row>
    <row r="78" spans="1:10" ht="14.25" x14ac:dyDescent="0.2">
      <c r="A78" s="67" t="s">
        <v>48</v>
      </c>
      <c r="B78" s="21" t="s">
        <v>46</v>
      </c>
      <c r="C78" s="22" t="s">
        <v>26</v>
      </c>
      <c r="D78" s="22" t="s">
        <v>41</v>
      </c>
      <c r="E78" s="22"/>
      <c r="F78" s="68"/>
      <c r="G78" s="41">
        <f t="shared" ref="G78:H79" si="5">G79</f>
        <v>3094392</v>
      </c>
      <c r="H78" s="118">
        <f t="shared" si="5"/>
        <v>1194469.1599999999</v>
      </c>
      <c r="I78" s="128">
        <f t="shared" ref="I78:I83" si="6">H78*100/G78</f>
        <v>38.601093849777271</v>
      </c>
    </row>
    <row r="79" spans="1:10" ht="75" x14ac:dyDescent="0.25">
      <c r="A79" s="24" t="s">
        <v>148</v>
      </c>
      <c r="B79" s="25" t="s">
        <v>46</v>
      </c>
      <c r="C79" s="27" t="s">
        <v>26</v>
      </c>
      <c r="D79" s="27" t="s">
        <v>41</v>
      </c>
      <c r="E79" s="27" t="s">
        <v>63</v>
      </c>
      <c r="F79" s="52"/>
      <c r="G79" s="53">
        <f t="shared" si="5"/>
        <v>3094392</v>
      </c>
      <c r="H79" s="106">
        <f t="shared" si="5"/>
        <v>1194469.1599999999</v>
      </c>
      <c r="I79" s="130">
        <f t="shared" si="6"/>
        <v>38.601093849777271</v>
      </c>
    </row>
    <row r="80" spans="1:10" ht="15" x14ac:dyDescent="0.25">
      <c r="A80" s="24" t="s">
        <v>68</v>
      </c>
      <c r="B80" s="25" t="s">
        <v>46</v>
      </c>
      <c r="C80" s="27" t="s">
        <v>26</v>
      </c>
      <c r="D80" s="27" t="s">
        <v>41</v>
      </c>
      <c r="E80" s="27" t="s">
        <v>67</v>
      </c>
      <c r="F80" s="52"/>
      <c r="G80" s="53">
        <f>G81+G84+G88+G90+G92+G86</f>
        <v>3094392</v>
      </c>
      <c r="H80" s="108">
        <f>H81+H86+H88+H90+H92</f>
        <v>1194469.1599999999</v>
      </c>
      <c r="I80" s="130">
        <f t="shared" si="6"/>
        <v>38.601093849777271</v>
      </c>
    </row>
    <row r="81" spans="1:9" ht="45" x14ac:dyDescent="0.25">
      <c r="A81" s="24" t="s">
        <v>49</v>
      </c>
      <c r="B81" s="25" t="s">
        <v>46</v>
      </c>
      <c r="C81" s="27" t="s">
        <v>26</v>
      </c>
      <c r="D81" s="27" t="s">
        <v>41</v>
      </c>
      <c r="E81" s="27" t="s">
        <v>69</v>
      </c>
      <c r="F81" s="52"/>
      <c r="G81" s="53">
        <f>G82+G83</f>
        <v>2713856</v>
      </c>
      <c r="H81" s="107">
        <f>H82+H83</f>
        <v>1133469.1599999999</v>
      </c>
      <c r="I81" s="132">
        <f t="shared" si="6"/>
        <v>41.76600232289406</v>
      </c>
    </row>
    <row r="82" spans="1:9" ht="30" x14ac:dyDescent="0.2">
      <c r="A82" s="66" t="s">
        <v>70</v>
      </c>
      <c r="B82" s="25" t="s">
        <v>46</v>
      </c>
      <c r="C82" s="27" t="s">
        <v>26</v>
      </c>
      <c r="D82" s="27" t="s">
        <v>41</v>
      </c>
      <c r="E82" s="27" t="s">
        <v>69</v>
      </c>
      <c r="F82" s="64" t="s">
        <v>13</v>
      </c>
      <c r="G82" s="53">
        <v>2437856</v>
      </c>
      <c r="H82" s="106">
        <v>990227.2</v>
      </c>
      <c r="I82" s="130">
        <f t="shared" si="6"/>
        <v>40.618773217121927</v>
      </c>
    </row>
    <row r="83" spans="1:9" ht="45" x14ac:dyDescent="0.2">
      <c r="A83" s="65" t="s">
        <v>18</v>
      </c>
      <c r="B83" s="25" t="s">
        <v>46</v>
      </c>
      <c r="C83" s="27" t="s">
        <v>26</v>
      </c>
      <c r="D83" s="27" t="s">
        <v>41</v>
      </c>
      <c r="E83" s="27" t="s">
        <v>69</v>
      </c>
      <c r="F83" s="64" t="s">
        <v>19</v>
      </c>
      <c r="G83" s="53">
        <v>276000</v>
      </c>
      <c r="H83" s="107">
        <v>143241.96</v>
      </c>
      <c r="I83" s="132">
        <f t="shared" si="6"/>
        <v>51.899260869565218</v>
      </c>
    </row>
    <row r="84" spans="1:9" ht="30" x14ac:dyDescent="0.25">
      <c r="A84" s="30" t="s">
        <v>130</v>
      </c>
      <c r="B84" s="25" t="s">
        <v>46</v>
      </c>
      <c r="C84" s="27" t="s">
        <v>26</v>
      </c>
      <c r="D84" s="27" t="s">
        <v>41</v>
      </c>
      <c r="E84" s="27" t="s">
        <v>131</v>
      </c>
      <c r="F84" s="64"/>
      <c r="G84" s="53">
        <f>G85</f>
        <v>195536</v>
      </c>
      <c r="H84" s="106">
        <f>H85</f>
        <v>0</v>
      </c>
      <c r="I84" s="130">
        <v>0</v>
      </c>
    </row>
    <row r="85" spans="1:9" ht="45" x14ac:dyDescent="0.2">
      <c r="A85" s="65" t="s">
        <v>18</v>
      </c>
      <c r="B85" s="25" t="s">
        <v>46</v>
      </c>
      <c r="C85" s="27" t="s">
        <v>26</v>
      </c>
      <c r="D85" s="27" t="s">
        <v>41</v>
      </c>
      <c r="E85" s="27" t="s">
        <v>131</v>
      </c>
      <c r="F85" s="64" t="s">
        <v>19</v>
      </c>
      <c r="G85" s="53">
        <v>195536</v>
      </c>
      <c r="H85" s="106">
        <v>0</v>
      </c>
      <c r="I85" s="130">
        <v>0</v>
      </c>
    </row>
    <row r="86" spans="1:9" ht="30" x14ac:dyDescent="0.25">
      <c r="A86" s="30" t="s">
        <v>130</v>
      </c>
      <c r="B86" s="25" t="s">
        <v>46</v>
      </c>
      <c r="C86" s="27" t="s">
        <v>26</v>
      </c>
      <c r="D86" s="27" t="s">
        <v>41</v>
      </c>
      <c r="E86" s="27" t="s">
        <v>131</v>
      </c>
      <c r="F86" s="64"/>
      <c r="G86" s="53">
        <f>G87</f>
        <v>120000</v>
      </c>
      <c r="H86" s="106">
        <v>0</v>
      </c>
      <c r="I86" s="130">
        <v>0</v>
      </c>
    </row>
    <row r="87" spans="1:9" ht="30" x14ac:dyDescent="0.2">
      <c r="A87" s="66" t="s">
        <v>70</v>
      </c>
      <c r="B87" s="25" t="s">
        <v>46</v>
      </c>
      <c r="C87" s="27" t="s">
        <v>26</v>
      </c>
      <c r="D87" s="27" t="s">
        <v>41</v>
      </c>
      <c r="E87" s="27" t="s">
        <v>131</v>
      </c>
      <c r="F87" s="64" t="s">
        <v>13</v>
      </c>
      <c r="G87" s="53">
        <v>120000</v>
      </c>
      <c r="H87" s="106">
        <v>0</v>
      </c>
      <c r="I87" s="130">
        <v>0</v>
      </c>
    </row>
    <row r="88" spans="1:9" ht="30" x14ac:dyDescent="0.25">
      <c r="A88" s="30" t="s">
        <v>130</v>
      </c>
      <c r="B88" s="25" t="s">
        <v>46</v>
      </c>
      <c r="C88" s="27" t="s">
        <v>26</v>
      </c>
      <c r="D88" s="27" t="s">
        <v>41</v>
      </c>
      <c r="E88" s="27" t="s">
        <v>132</v>
      </c>
      <c r="F88" s="64"/>
      <c r="G88" s="53">
        <f>G89</f>
        <v>4000</v>
      </c>
      <c r="H88" s="106">
        <f>H89</f>
        <v>0</v>
      </c>
      <c r="I88" s="130">
        <v>0</v>
      </c>
    </row>
    <row r="89" spans="1:9" ht="45" x14ac:dyDescent="0.2">
      <c r="A89" s="65" t="s">
        <v>18</v>
      </c>
      <c r="B89" s="25" t="s">
        <v>46</v>
      </c>
      <c r="C89" s="27" t="s">
        <v>26</v>
      </c>
      <c r="D89" s="27" t="s">
        <v>41</v>
      </c>
      <c r="E89" s="27" t="s">
        <v>132</v>
      </c>
      <c r="F89" s="64" t="s">
        <v>19</v>
      </c>
      <c r="G89" s="53">
        <v>4000</v>
      </c>
      <c r="H89" s="106">
        <v>0</v>
      </c>
      <c r="I89" s="130">
        <v>0</v>
      </c>
    </row>
    <row r="90" spans="1:9" ht="30" x14ac:dyDescent="0.2">
      <c r="A90" s="65" t="s">
        <v>133</v>
      </c>
      <c r="B90" s="25" t="s">
        <v>46</v>
      </c>
      <c r="C90" s="27" t="s">
        <v>26</v>
      </c>
      <c r="D90" s="27" t="s">
        <v>41</v>
      </c>
      <c r="E90" s="27" t="s">
        <v>134</v>
      </c>
      <c r="F90" s="64"/>
      <c r="G90" s="53">
        <f>G91</f>
        <v>60000</v>
      </c>
      <c r="H90" s="106">
        <f>H91</f>
        <v>60000</v>
      </c>
      <c r="I90" s="130">
        <v>0</v>
      </c>
    </row>
    <row r="91" spans="1:9" ht="45" x14ac:dyDescent="0.2">
      <c r="A91" s="65" t="s">
        <v>18</v>
      </c>
      <c r="B91" s="25" t="s">
        <v>46</v>
      </c>
      <c r="C91" s="27" t="s">
        <v>26</v>
      </c>
      <c r="D91" s="27" t="s">
        <v>41</v>
      </c>
      <c r="E91" s="27" t="s">
        <v>134</v>
      </c>
      <c r="F91" s="64" t="s">
        <v>19</v>
      </c>
      <c r="G91" s="53">
        <v>60000</v>
      </c>
      <c r="H91" s="106">
        <v>60000</v>
      </c>
      <c r="I91" s="130">
        <v>0</v>
      </c>
    </row>
    <row r="92" spans="1:9" ht="30" x14ac:dyDescent="0.2">
      <c r="A92" s="65" t="s">
        <v>133</v>
      </c>
      <c r="B92" s="25" t="s">
        <v>46</v>
      </c>
      <c r="C92" s="27" t="s">
        <v>26</v>
      </c>
      <c r="D92" s="27" t="s">
        <v>41</v>
      </c>
      <c r="E92" s="27" t="s">
        <v>135</v>
      </c>
      <c r="F92" s="64"/>
      <c r="G92" s="53">
        <f>G93</f>
        <v>1000</v>
      </c>
      <c r="H92" s="106">
        <f>H93</f>
        <v>1000</v>
      </c>
      <c r="I92" s="130">
        <v>0</v>
      </c>
    </row>
    <row r="93" spans="1:9" ht="45" x14ac:dyDescent="0.2">
      <c r="A93" s="65" t="s">
        <v>18</v>
      </c>
      <c r="B93" s="25" t="s">
        <v>46</v>
      </c>
      <c r="C93" s="27" t="s">
        <v>26</v>
      </c>
      <c r="D93" s="27" t="s">
        <v>41</v>
      </c>
      <c r="E93" s="27" t="s">
        <v>135</v>
      </c>
      <c r="F93" s="64" t="s">
        <v>19</v>
      </c>
      <c r="G93" s="53">
        <v>1000</v>
      </c>
      <c r="H93" s="106">
        <v>1000</v>
      </c>
      <c r="I93" s="130">
        <v>0</v>
      </c>
    </row>
    <row r="94" spans="1:9" ht="14.25" x14ac:dyDescent="0.2">
      <c r="A94" s="20" t="s">
        <v>30</v>
      </c>
      <c r="B94" s="29" t="s">
        <v>46</v>
      </c>
      <c r="C94" s="22" t="s">
        <v>15</v>
      </c>
      <c r="D94" s="22"/>
      <c r="E94" s="22"/>
      <c r="F94" s="22"/>
      <c r="G94" s="41">
        <f>G100+G95</f>
        <v>3472079.39</v>
      </c>
      <c r="H94" s="110">
        <f>H100+H95</f>
        <v>997100.23</v>
      </c>
      <c r="I94" s="128">
        <f>H94*100/G94</f>
        <v>28.717667944798922</v>
      </c>
    </row>
    <row r="95" spans="1:9" ht="14.25" x14ac:dyDescent="0.2">
      <c r="A95" s="20" t="s">
        <v>176</v>
      </c>
      <c r="B95" s="29" t="s">
        <v>46</v>
      </c>
      <c r="C95" s="22" t="s">
        <v>15</v>
      </c>
      <c r="D95" s="22" t="s">
        <v>177</v>
      </c>
      <c r="E95" s="22"/>
      <c r="F95" s="22"/>
      <c r="G95" s="41">
        <f t="shared" ref="G95:H98" si="7">G96</f>
        <v>829635</v>
      </c>
      <c r="H95" s="110">
        <f t="shared" si="7"/>
        <v>12137.83</v>
      </c>
      <c r="I95" s="128">
        <f>H95*100/G95</f>
        <v>1.4630325384054435</v>
      </c>
    </row>
    <row r="96" spans="1:9" ht="76.5" customHeight="1" x14ac:dyDescent="0.2">
      <c r="A96" s="20" t="s">
        <v>178</v>
      </c>
      <c r="B96" s="29" t="s">
        <v>46</v>
      </c>
      <c r="C96" s="22" t="s">
        <v>15</v>
      </c>
      <c r="D96" s="22" t="s">
        <v>177</v>
      </c>
      <c r="E96" s="22" t="s">
        <v>179</v>
      </c>
      <c r="F96" s="22"/>
      <c r="G96" s="41">
        <f t="shared" si="7"/>
        <v>829635</v>
      </c>
      <c r="H96" s="110">
        <f t="shared" si="7"/>
        <v>12137.83</v>
      </c>
      <c r="I96" s="128">
        <f>I97</f>
        <v>1.4630325384054435</v>
      </c>
    </row>
    <row r="97" spans="1:11" ht="68.25" customHeight="1" x14ac:dyDescent="0.2">
      <c r="A97" s="20" t="s">
        <v>180</v>
      </c>
      <c r="B97" s="29" t="s">
        <v>46</v>
      </c>
      <c r="C97" s="22" t="s">
        <v>15</v>
      </c>
      <c r="D97" s="22" t="s">
        <v>177</v>
      </c>
      <c r="E97" s="22" t="s">
        <v>181</v>
      </c>
      <c r="F97" s="22"/>
      <c r="G97" s="41">
        <f t="shared" si="7"/>
        <v>829635</v>
      </c>
      <c r="H97" s="110">
        <f t="shared" si="7"/>
        <v>12137.83</v>
      </c>
      <c r="I97" s="128">
        <f>I98</f>
        <v>1.4630325384054435</v>
      </c>
    </row>
    <row r="98" spans="1:11" ht="63" customHeight="1" x14ac:dyDescent="0.2">
      <c r="A98" s="24" t="s">
        <v>182</v>
      </c>
      <c r="B98" s="25" t="s">
        <v>46</v>
      </c>
      <c r="C98" s="27" t="s">
        <v>15</v>
      </c>
      <c r="D98" s="27" t="s">
        <v>177</v>
      </c>
      <c r="E98" s="27" t="s">
        <v>183</v>
      </c>
      <c r="F98" s="27"/>
      <c r="G98" s="53">
        <f t="shared" si="7"/>
        <v>829635</v>
      </c>
      <c r="H98" s="106">
        <f t="shared" si="7"/>
        <v>12137.83</v>
      </c>
      <c r="I98" s="130">
        <f>I99</f>
        <v>1.4630325384054435</v>
      </c>
    </row>
    <row r="99" spans="1:11" ht="51" customHeight="1" x14ac:dyDescent="0.2">
      <c r="A99" s="65" t="s">
        <v>18</v>
      </c>
      <c r="B99" s="25" t="s">
        <v>46</v>
      </c>
      <c r="C99" s="27" t="s">
        <v>15</v>
      </c>
      <c r="D99" s="27" t="s">
        <v>177</v>
      </c>
      <c r="E99" s="27" t="s">
        <v>183</v>
      </c>
      <c r="F99" s="27" t="s">
        <v>19</v>
      </c>
      <c r="G99" s="53">
        <v>829635</v>
      </c>
      <c r="H99" s="106">
        <v>12137.83</v>
      </c>
      <c r="I99" s="130">
        <f>H99*100/G99</f>
        <v>1.4630325384054435</v>
      </c>
    </row>
    <row r="100" spans="1:11" ht="30" customHeight="1" x14ac:dyDescent="0.2">
      <c r="A100" s="20" t="s">
        <v>31</v>
      </c>
      <c r="B100" s="21" t="s">
        <v>46</v>
      </c>
      <c r="C100" s="22" t="s">
        <v>15</v>
      </c>
      <c r="D100" s="22" t="s">
        <v>32</v>
      </c>
      <c r="E100" s="22"/>
      <c r="F100" s="22"/>
      <c r="G100" s="19">
        <f>G101+G105</f>
        <v>2642444.39</v>
      </c>
      <c r="H100" s="110">
        <f t="shared" ref="G100:H101" si="8">H101</f>
        <v>984962.4</v>
      </c>
      <c r="I100" s="128">
        <f>H100*100/G100</f>
        <v>37.274669004481865</v>
      </c>
    </row>
    <row r="101" spans="1:11" ht="30.75" customHeight="1" x14ac:dyDescent="0.2">
      <c r="A101" s="24" t="s">
        <v>9</v>
      </c>
      <c r="B101" s="26" t="s">
        <v>46</v>
      </c>
      <c r="C101" s="27" t="s">
        <v>15</v>
      </c>
      <c r="D101" s="27" t="s">
        <v>32</v>
      </c>
      <c r="E101" s="27" t="s">
        <v>56</v>
      </c>
      <c r="F101" s="26"/>
      <c r="G101" s="28">
        <f t="shared" si="8"/>
        <v>2303616</v>
      </c>
      <c r="H101" s="112">
        <f t="shared" si="8"/>
        <v>984962.4</v>
      </c>
      <c r="I101" s="136">
        <f>H101*100/G101</f>
        <v>42.757230371728625</v>
      </c>
    </row>
    <row r="102" spans="1:11" ht="29.25" customHeight="1" x14ac:dyDescent="0.2">
      <c r="A102" s="24" t="s">
        <v>22</v>
      </c>
      <c r="B102" s="26" t="s">
        <v>46</v>
      </c>
      <c r="C102" s="27" t="s">
        <v>15</v>
      </c>
      <c r="D102" s="27" t="s">
        <v>32</v>
      </c>
      <c r="E102" s="27" t="s">
        <v>61</v>
      </c>
      <c r="F102" s="26"/>
      <c r="G102" s="28">
        <f>G103</f>
        <v>2303616</v>
      </c>
      <c r="H102" s="106">
        <f>H103</f>
        <v>984962.4</v>
      </c>
      <c r="I102" s="130">
        <f>I103</f>
        <v>42.757230371728625</v>
      </c>
    </row>
    <row r="103" spans="1:11" ht="60" x14ac:dyDescent="0.25">
      <c r="A103" s="30" t="s">
        <v>50</v>
      </c>
      <c r="B103" s="26" t="s">
        <v>46</v>
      </c>
      <c r="C103" s="27" t="s">
        <v>15</v>
      </c>
      <c r="D103" s="27" t="s">
        <v>32</v>
      </c>
      <c r="E103" s="26" t="s">
        <v>73</v>
      </c>
      <c r="F103" s="27"/>
      <c r="G103" s="28">
        <f>G104</f>
        <v>2303616</v>
      </c>
      <c r="H103" s="108">
        <f>H104+H106</f>
        <v>984962.4</v>
      </c>
      <c r="I103" s="137">
        <f>I104</f>
        <v>42.757230371728625</v>
      </c>
    </row>
    <row r="104" spans="1:11" ht="30" x14ac:dyDescent="0.2">
      <c r="A104" s="24" t="s">
        <v>12</v>
      </c>
      <c r="B104" s="26" t="s">
        <v>46</v>
      </c>
      <c r="C104" s="27" t="s">
        <v>15</v>
      </c>
      <c r="D104" s="27" t="s">
        <v>32</v>
      </c>
      <c r="E104" s="26" t="s">
        <v>73</v>
      </c>
      <c r="F104" s="27" t="s">
        <v>13</v>
      </c>
      <c r="G104" s="54">
        <v>2303616</v>
      </c>
      <c r="H104" s="106">
        <v>984962.4</v>
      </c>
      <c r="I104" s="130">
        <f>H104*100/G104</f>
        <v>42.757230371728625</v>
      </c>
      <c r="J104" s="102"/>
    </row>
    <row r="105" spans="1:11" ht="75" x14ac:dyDescent="0.2">
      <c r="A105" s="24" t="s">
        <v>155</v>
      </c>
      <c r="B105" s="26" t="s">
        <v>46</v>
      </c>
      <c r="C105" s="27" t="s">
        <v>15</v>
      </c>
      <c r="D105" s="27" t="s">
        <v>32</v>
      </c>
      <c r="E105" s="26" t="s">
        <v>161</v>
      </c>
      <c r="F105" s="27"/>
      <c r="G105" s="28">
        <f>G106</f>
        <v>338828.39</v>
      </c>
      <c r="H105" s="108">
        <f>H106</f>
        <v>0</v>
      </c>
      <c r="I105" s="137">
        <f>H105*100/G105</f>
        <v>0</v>
      </c>
      <c r="J105" s="103"/>
      <c r="K105" s="103"/>
    </row>
    <row r="106" spans="1:11" ht="75" x14ac:dyDescent="0.2">
      <c r="A106" s="24" t="s">
        <v>155</v>
      </c>
      <c r="B106" s="26" t="s">
        <v>46</v>
      </c>
      <c r="C106" s="27" t="s">
        <v>15</v>
      </c>
      <c r="D106" s="27" t="s">
        <v>32</v>
      </c>
      <c r="E106" s="26" t="s">
        <v>161</v>
      </c>
      <c r="F106" s="27" t="s">
        <v>19</v>
      </c>
      <c r="G106" s="54">
        <v>338828.39</v>
      </c>
      <c r="H106" s="106">
        <v>0</v>
      </c>
      <c r="I106" s="130">
        <f>H106*100/G106</f>
        <v>0</v>
      </c>
      <c r="J106" s="103"/>
      <c r="K106" s="103"/>
    </row>
    <row r="107" spans="1:11" ht="14.25" x14ac:dyDescent="0.2">
      <c r="A107" s="20" t="s">
        <v>33</v>
      </c>
      <c r="B107" s="21" t="s">
        <v>46</v>
      </c>
      <c r="C107" s="22" t="s">
        <v>34</v>
      </c>
      <c r="D107" s="22"/>
      <c r="E107" s="22"/>
      <c r="F107" s="22"/>
      <c r="G107" s="72">
        <f>G108</f>
        <v>3489723.41</v>
      </c>
      <c r="H107" s="110">
        <f>H108</f>
        <v>703225.28999999992</v>
      </c>
      <c r="I107" s="128">
        <f>H107*100/G107</f>
        <v>20.151318811825256</v>
      </c>
      <c r="J107" s="103"/>
      <c r="K107" s="103"/>
    </row>
    <row r="108" spans="1:11" ht="14.25" x14ac:dyDescent="0.2">
      <c r="A108" s="20" t="s">
        <v>35</v>
      </c>
      <c r="B108" s="29" t="s">
        <v>46</v>
      </c>
      <c r="C108" s="22" t="s">
        <v>34</v>
      </c>
      <c r="D108" s="22" t="s">
        <v>26</v>
      </c>
      <c r="E108" s="22"/>
      <c r="F108" s="22"/>
      <c r="G108" s="41">
        <f>G109+G117+O109</f>
        <v>3489723.41</v>
      </c>
      <c r="H108" s="110">
        <f>H109+H117</f>
        <v>703225.28999999992</v>
      </c>
      <c r="I108" s="128">
        <f>H108*100/G108</f>
        <v>20.151318811825256</v>
      </c>
      <c r="J108" s="103"/>
      <c r="K108" s="103"/>
    </row>
    <row r="109" spans="1:11" ht="30" x14ac:dyDescent="0.2">
      <c r="A109" s="24" t="s">
        <v>149</v>
      </c>
      <c r="B109" s="25" t="s">
        <v>46</v>
      </c>
      <c r="C109" s="26" t="s">
        <v>34</v>
      </c>
      <c r="D109" s="27" t="s">
        <v>26</v>
      </c>
      <c r="E109" s="27" t="s">
        <v>71</v>
      </c>
      <c r="F109" s="27"/>
      <c r="G109" s="71">
        <f>G110</f>
        <v>3185653.41</v>
      </c>
      <c r="H109" s="108">
        <f>H110</f>
        <v>630752.96</v>
      </c>
      <c r="I109" s="132">
        <f>I110</f>
        <v>19.799798622788661</v>
      </c>
      <c r="J109" s="103"/>
      <c r="K109" s="103"/>
    </row>
    <row r="110" spans="1:11" ht="30" x14ac:dyDescent="0.2">
      <c r="A110" s="24" t="s">
        <v>75</v>
      </c>
      <c r="B110" s="25" t="s">
        <v>46</v>
      </c>
      <c r="C110" s="26" t="s">
        <v>34</v>
      </c>
      <c r="D110" s="27" t="s">
        <v>26</v>
      </c>
      <c r="E110" s="45" t="s">
        <v>72</v>
      </c>
      <c r="F110" s="45"/>
      <c r="G110" s="71">
        <f>G111+G113+G116</f>
        <v>3185653.41</v>
      </c>
      <c r="H110" s="106">
        <f>H111+H113+H115</f>
        <v>630752.96</v>
      </c>
      <c r="I110" s="130">
        <f>H110*100/G110</f>
        <v>19.799798622788661</v>
      </c>
      <c r="J110" s="103"/>
      <c r="K110" s="103"/>
    </row>
    <row r="111" spans="1:11" ht="45" x14ac:dyDescent="0.2">
      <c r="A111" s="44" t="s">
        <v>47</v>
      </c>
      <c r="B111" s="26" t="s">
        <v>46</v>
      </c>
      <c r="C111" s="26" t="s">
        <v>34</v>
      </c>
      <c r="D111" s="27" t="s">
        <v>26</v>
      </c>
      <c r="E111" s="27" t="s">
        <v>89</v>
      </c>
      <c r="F111" s="27"/>
      <c r="G111" s="40">
        <f>G112</f>
        <v>140000</v>
      </c>
      <c r="H111" s="112">
        <f>H112</f>
        <v>77825.2</v>
      </c>
      <c r="I111" s="136">
        <f>I112</f>
        <v>55.58942857142857</v>
      </c>
      <c r="J111" s="103"/>
      <c r="K111" s="103"/>
    </row>
    <row r="112" spans="1:11" ht="45" x14ac:dyDescent="0.2">
      <c r="A112" s="65" t="s">
        <v>18</v>
      </c>
      <c r="B112" s="25" t="s">
        <v>46</v>
      </c>
      <c r="C112" s="26" t="s">
        <v>34</v>
      </c>
      <c r="D112" s="27" t="s">
        <v>26</v>
      </c>
      <c r="E112" s="27" t="s">
        <v>89</v>
      </c>
      <c r="F112" s="45" t="s">
        <v>19</v>
      </c>
      <c r="G112" s="40">
        <v>140000</v>
      </c>
      <c r="H112" s="106">
        <v>77825.2</v>
      </c>
      <c r="I112" s="130">
        <f>H112*100/G112</f>
        <v>55.58942857142857</v>
      </c>
      <c r="J112" s="102"/>
    </row>
    <row r="113" spans="1:9" ht="30" x14ac:dyDescent="0.2">
      <c r="A113" s="65" t="s">
        <v>113</v>
      </c>
      <c r="B113" s="25" t="s">
        <v>46</v>
      </c>
      <c r="C113" s="26" t="s">
        <v>34</v>
      </c>
      <c r="D113" s="27" t="s">
        <v>26</v>
      </c>
      <c r="E113" s="45" t="s">
        <v>114</v>
      </c>
      <c r="F113" s="45"/>
      <c r="G113" s="40">
        <f>G114</f>
        <v>250000</v>
      </c>
      <c r="H113" s="106">
        <v>0</v>
      </c>
      <c r="I113" s="130">
        <f>I114</f>
        <v>0</v>
      </c>
    </row>
    <row r="114" spans="1:9" ht="45" x14ac:dyDescent="0.2">
      <c r="A114" s="65" t="s">
        <v>18</v>
      </c>
      <c r="B114" s="25" t="s">
        <v>46</v>
      </c>
      <c r="C114" s="26" t="s">
        <v>34</v>
      </c>
      <c r="D114" s="27" t="s">
        <v>26</v>
      </c>
      <c r="E114" s="27" t="s">
        <v>114</v>
      </c>
      <c r="F114" s="27" t="s">
        <v>19</v>
      </c>
      <c r="G114" s="40">
        <v>250000</v>
      </c>
      <c r="H114" s="106">
        <v>0</v>
      </c>
      <c r="I114" s="130">
        <f>H114*100/G114</f>
        <v>0</v>
      </c>
    </row>
    <row r="115" spans="1:9" ht="30" x14ac:dyDescent="0.2">
      <c r="A115" s="65" t="s">
        <v>97</v>
      </c>
      <c r="B115" s="25" t="s">
        <v>46</v>
      </c>
      <c r="C115" s="26" t="s">
        <v>34</v>
      </c>
      <c r="D115" s="27" t="s">
        <v>26</v>
      </c>
      <c r="E115" s="45" t="s">
        <v>98</v>
      </c>
      <c r="F115" s="45"/>
      <c r="G115" s="40">
        <v>250000</v>
      </c>
      <c r="H115" s="106">
        <f>H116</f>
        <v>552927.76</v>
      </c>
      <c r="I115" s="130">
        <f>I116</f>
        <v>19.778122639315292</v>
      </c>
    </row>
    <row r="116" spans="1:9" ht="45" x14ac:dyDescent="0.2">
      <c r="A116" s="65" t="s">
        <v>18</v>
      </c>
      <c r="B116" s="25" t="s">
        <v>46</v>
      </c>
      <c r="C116" s="26" t="s">
        <v>34</v>
      </c>
      <c r="D116" s="27" t="s">
        <v>26</v>
      </c>
      <c r="E116" s="45" t="s">
        <v>98</v>
      </c>
      <c r="F116" s="45" t="s">
        <v>19</v>
      </c>
      <c r="G116" s="40">
        <v>2795653.41</v>
      </c>
      <c r="H116" s="106">
        <v>552927.76</v>
      </c>
      <c r="I116" s="130">
        <f>H116*100/G116</f>
        <v>19.778122639315292</v>
      </c>
    </row>
    <row r="117" spans="1:9" ht="60" x14ac:dyDescent="0.2">
      <c r="A117" s="65" t="s">
        <v>136</v>
      </c>
      <c r="B117" s="25" t="s">
        <v>46</v>
      </c>
      <c r="C117" s="26" t="s">
        <v>34</v>
      </c>
      <c r="D117" s="27" t="s">
        <v>26</v>
      </c>
      <c r="E117" s="45" t="s">
        <v>137</v>
      </c>
      <c r="F117" s="45"/>
      <c r="G117" s="40">
        <f>G118</f>
        <v>304070</v>
      </c>
      <c r="H117" s="106">
        <f>H118</f>
        <v>72472.33</v>
      </c>
      <c r="I117" s="130">
        <f>H117*100/G117</f>
        <v>23.834094123063768</v>
      </c>
    </row>
    <row r="118" spans="1:9" ht="51.75" customHeight="1" x14ac:dyDescent="0.2">
      <c r="A118" s="65" t="s">
        <v>138</v>
      </c>
      <c r="B118" s="25" t="s">
        <v>46</v>
      </c>
      <c r="C118" s="26" t="s">
        <v>34</v>
      </c>
      <c r="D118" s="27" t="s">
        <v>26</v>
      </c>
      <c r="E118" s="45" t="s">
        <v>139</v>
      </c>
      <c r="F118" s="45"/>
      <c r="G118" s="40">
        <f>G119+G121</f>
        <v>304070</v>
      </c>
      <c r="H118" s="106">
        <f>H119+H121</f>
        <v>72472.33</v>
      </c>
      <c r="I118" s="130">
        <f>H118*100/G118</f>
        <v>23.834094123063768</v>
      </c>
    </row>
    <row r="119" spans="1:9" ht="45" x14ac:dyDescent="0.2">
      <c r="A119" s="65" t="s">
        <v>140</v>
      </c>
      <c r="B119" s="25" t="s">
        <v>46</v>
      </c>
      <c r="C119" s="26" t="s">
        <v>34</v>
      </c>
      <c r="D119" s="27" t="s">
        <v>26</v>
      </c>
      <c r="E119" s="45" t="s">
        <v>156</v>
      </c>
      <c r="F119" s="45"/>
      <c r="G119" s="40">
        <f>G120</f>
        <v>224070</v>
      </c>
      <c r="H119" s="106">
        <v>0</v>
      </c>
      <c r="I119" s="130">
        <f>I120</f>
        <v>0</v>
      </c>
    </row>
    <row r="120" spans="1:9" ht="45" x14ac:dyDescent="0.2">
      <c r="A120" s="65" t="s">
        <v>18</v>
      </c>
      <c r="B120" s="25" t="s">
        <v>46</v>
      </c>
      <c r="C120" s="26" t="s">
        <v>34</v>
      </c>
      <c r="D120" s="27" t="s">
        <v>26</v>
      </c>
      <c r="E120" s="45" t="s">
        <v>156</v>
      </c>
      <c r="F120" s="45" t="s">
        <v>19</v>
      </c>
      <c r="G120" s="40">
        <v>224070</v>
      </c>
      <c r="H120" s="106">
        <v>0</v>
      </c>
      <c r="I120" s="130">
        <f>H120*100/G120</f>
        <v>0</v>
      </c>
    </row>
    <row r="121" spans="1:9" ht="45" x14ac:dyDescent="0.2">
      <c r="A121" s="65" t="s">
        <v>140</v>
      </c>
      <c r="B121" s="25" t="s">
        <v>46</v>
      </c>
      <c r="C121" s="26" t="s">
        <v>34</v>
      </c>
      <c r="D121" s="27" t="s">
        <v>26</v>
      </c>
      <c r="E121" s="45" t="s">
        <v>157</v>
      </c>
      <c r="F121" s="45"/>
      <c r="G121" s="40">
        <f>G122</f>
        <v>80000</v>
      </c>
      <c r="H121" s="106">
        <f>H122</f>
        <v>72472.33</v>
      </c>
      <c r="I121" s="130">
        <f>I122</f>
        <v>90.590412499999999</v>
      </c>
    </row>
    <row r="122" spans="1:9" ht="45" x14ac:dyDescent="0.2">
      <c r="A122" s="65" t="s">
        <v>18</v>
      </c>
      <c r="B122" s="25" t="s">
        <v>46</v>
      </c>
      <c r="C122" s="26" t="s">
        <v>34</v>
      </c>
      <c r="D122" s="27" t="s">
        <v>26</v>
      </c>
      <c r="E122" s="45" t="s">
        <v>157</v>
      </c>
      <c r="F122" s="45" t="s">
        <v>19</v>
      </c>
      <c r="G122" s="40">
        <v>80000</v>
      </c>
      <c r="H122" s="106">
        <v>72472.33</v>
      </c>
      <c r="I122" s="130">
        <f>H122*100/G122</f>
        <v>90.590412499999999</v>
      </c>
    </row>
    <row r="123" spans="1:9" ht="14.25" x14ac:dyDescent="0.2">
      <c r="A123" s="144" t="s">
        <v>170</v>
      </c>
      <c r="B123" s="29" t="s">
        <v>46</v>
      </c>
      <c r="C123" s="21" t="s">
        <v>163</v>
      </c>
      <c r="D123" s="22" t="s">
        <v>26</v>
      </c>
      <c r="E123" s="121"/>
      <c r="F123" s="121"/>
      <c r="G123" s="93">
        <f>G124</f>
        <v>10000</v>
      </c>
      <c r="H123" s="110">
        <f>H124</f>
        <v>8000</v>
      </c>
      <c r="I123" s="128">
        <f>H123*100/G123</f>
        <v>80</v>
      </c>
    </row>
    <row r="124" spans="1:9" ht="48" customHeight="1" x14ac:dyDescent="0.2">
      <c r="A124" s="65" t="s">
        <v>171</v>
      </c>
      <c r="B124" s="25" t="s">
        <v>46</v>
      </c>
      <c r="C124" s="26" t="s">
        <v>163</v>
      </c>
      <c r="D124" s="27" t="s">
        <v>26</v>
      </c>
      <c r="E124" s="45"/>
      <c r="F124" s="45"/>
      <c r="G124" s="40">
        <f>G125</f>
        <v>10000</v>
      </c>
      <c r="H124" s="106">
        <f>H125</f>
        <v>8000</v>
      </c>
      <c r="I124" s="130">
        <f>I125</f>
        <v>80</v>
      </c>
    </row>
    <row r="125" spans="1:9" ht="49.5" customHeight="1" x14ac:dyDescent="0.2">
      <c r="A125" s="65" t="s">
        <v>18</v>
      </c>
      <c r="B125" s="25" t="s">
        <v>46</v>
      </c>
      <c r="C125" s="26" t="s">
        <v>163</v>
      </c>
      <c r="D125" s="27" t="s">
        <v>26</v>
      </c>
      <c r="E125" s="45" t="s">
        <v>172</v>
      </c>
      <c r="F125" s="45" t="s">
        <v>19</v>
      </c>
      <c r="G125" s="40">
        <v>10000</v>
      </c>
      <c r="H125" s="106">
        <v>8000</v>
      </c>
      <c r="I125" s="130">
        <f>H125*100/G125</f>
        <v>80</v>
      </c>
    </row>
    <row r="126" spans="1:9" ht="14.25" x14ac:dyDescent="0.2">
      <c r="A126" s="67" t="s">
        <v>51</v>
      </c>
      <c r="B126" s="29" t="s">
        <v>46</v>
      </c>
      <c r="C126" s="22" t="s">
        <v>36</v>
      </c>
      <c r="D126" s="22"/>
      <c r="E126" s="22"/>
      <c r="F126" s="22"/>
      <c r="G126" s="41">
        <f>G127+G140</f>
        <v>9133960</v>
      </c>
      <c r="H126" s="110">
        <f>H127+H140</f>
        <v>3976439.5999999996</v>
      </c>
      <c r="I126" s="128">
        <f>H126*100/G126</f>
        <v>43.534672803471871</v>
      </c>
    </row>
    <row r="127" spans="1:9" ht="14.25" x14ac:dyDescent="0.2">
      <c r="A127" s="16" t="s">
        <v>37</v>
      </c>
      <c r="B127" s="42" t="s">
        <v>46</v>
      </c>
      <c r="C127" s="17" t="s">
        <v>36</v>
      </c>
      <c r="D127" s="17" t="s">
        <v>6</v>
      </c>
      <c r="E127" s="18"/>
      <c r="F127" s="18"/>
      <c r="G127" s="43">
        <f>G128</f>
        <v>6707743</v>
      </c>
      <c r="H127" s="109">
        <f>H128+H146</f>
        <v>2971840.51</v>
      </c>
      <c r="I127" s="128">
        <f>H127*100/G127</f>
        <v>44.304626906546659</v>
      </c>
    </row>
    <row r="128" spans="1:9" ht="30" x14ac:dyDescent="0.2">
      <c r="A128" s="24" t="s">
        <v>150</v>
      </c>
      <c r="B128" s="55" t="s">
        <v>46</v>
      </c>
      <c r="C128" s="27" t="s">
        <v>36</v>
      </c>
      <c r="D128" s="26" t="s">
        <v>6</v>
      </c>
      <c r="E128" s="27" t="s">
        <v>74</v>
      </c>
      <c r="F128" s="26"/>
      <c r="G128" s="40">
        <f>G129+G136+G146</f>
        <v>6707743</v>
      </c>
      <c r="H128" s="106">
        <f>H129</f>
        <v>2919981.51</v>
      </c>
      <c r="I128" s="130">
        <f>H128*100/G128</f>
        <v>43.531505455709919</v>
      </c>
    </row>
    <row r="129" spans="1:10" ht="30" x14ac:dyDescent="0.2">
      <c r="A129" s="24" t="s">
        <v>77</v>
      </c>
      <c r="B129" s="55" t="s">
        <v>46</v>
      </c>
      <c r="C129" s="32" t="s">
        <v>36</v>
      </c>
      <c r="D129" s="33" t="s">
        <v>6</v>
      </c>
      <c r="E129" s="27" t="s">
        <v>76</v>
      </c>
      <c r="F129" s="26"/>
      <c r="G129" s="40">
        <f>G130+G134</f>
        <v>6637743</v>
      </c>
      <c r="H129" s="108">
        <f>H130</f>
        <v>2919981.51</v>
      </c>
      <c r="I129" s="130">
        <f>H130*100/G129</f>
        <v>43.990577972060684</v>
      </c>
    </row>
    <row r="130" spans="1:10" ht="45" x14ac:dyDescent="0.2">
      <c r="A130" s="44" t="s">
        <v>38</v>
      </c>
      <c r="B130" s="26" t="s">
        <v>46</v>
      </c>
      <c r="C130" s="27" t="s">
        <v>36</v>
      </c>
      <c r="D130" s="26" t="s">
        <v>6</v>
      </c>
      <c r="E130" s="27" t="s">
        <v>90</v>
      </c>
      <c r="F130" s="27"/>
      <c r="G130" s="40">
        <f>G131+G132+G133</f>
        <v>6617743</v>
      </c>
      <c r="H130" s="106">
        <f>H131+H132+H133</f>
        <v>2919981.51</v>
      </c>
      <c r="I130" s="130">
        <f>H130*100/G130</f>
        <v>44.123525346934748</v>
      </c>
    </row>
    <row r="131" spans="1:10" ht="30" x14ac:dyDescent="0.25">
      <c r="A131" s="56" t="s">
        <v>39</v>
      </c>
      <c r="B131" s="26" t="s">
        <v>46</v>
      </c>
      <c r="C131" s="27" t="s">
        <v>36</v>
      </c>
      <c r="D131" s="26" t="s">
        <v>6</v>
      </c>
      <c r="E131" s="27" t="s">
        <v>90</v>
      </c>
      <c r="F131" s="27" t="s">
        <v>94</v>
      </c>
      <c r="G131" s="40">
        <v>3268506</v>
      </c>
      <c r="H131" s="106">
        <v>1375014.51</v>
      </c>
      <c r="I131" s="138">
        <f>H131*100/G131</f>
        <v>42.068593724472279</v>
      </c>
    </row>
    <row r="132" spans="1:10" ht="45" x14ac:dyDescent="0.2">
      <c r="A132" s="65" t="s">
        <v>18</v>
      </c>
      <c r="B132" s="26" t="s">
        <v>46</v>
      </c>
      <c r="C132" s="32" t="s">
        <v>36</v>
      </c>
      <c r="D132" s="33" t="s">
        <v>6</v>
      </c>
      <c r="E132" s="27" t="s">
        <v>90</v>
      </c>
      <c r="F132" s="27" t="s">
        <v>19</v>
      </c>
      <c r="G132" s="40">
        <v>3339237</v>
      </c>
      <c r="H132" s="106">
        <v>1544967</v>
      </c>
      <c r="I132" s="134">
        <f>H132*100/G132</f>
        <v>46.26706639870126</v>
      </c>
    </row>
    <row r="133" spans="1:10" ht="15" x14ac:dyDescent="0.25">
      <c r="A133" s="30" t="s">
        <v>20</v>
      </c>
      <c r="B133" s="55" t="s">
        <v>46</v>
      </c>
      <c r="C133" s="32" t="s">
        <v>36</v>
      </c>
      <c r="D133" s="33" t="s">
        <v>6</v>
      </c>
      <c r="E133" s="27" t="s">
        <v>90</v>
      </c>
      <c r="F133" s="27" t="s">
        <v>21</v>
      </c>
      <c r="G133" s="40">
        <v>10000</v>
      </c>
      <c r="H133" s="106">
        <v>0</v>
      </c>
      <c r="I133" s="134">
        <f>H133*100/G133</f>
        <v>0</v>
      </c>
    </row>
    <row r="134" spans="1:10" ht="30" x14ac:dyDescent="0.2">
      <c r="A134" s="65" t="s">
        <v>92</v>
      </c>
      <c r="B134" s="55" t="s">
        <v>46</v>
      </c>
      <c r="C134" s="32" t="s">
        <v>36</v>
      </c>
      <c r="D134" s="33" t="s">
        <v>6</v>
      </c>
      <c r="E134" s="27" t="s">
        <v>154</v>
      </c>
      <c r="F134" s="27"/>
      <c r="G134" s="40">
        <f>G135</f>
        <v>20000</v>
      </c>
      <c r="H134" s="106">
        <v>0</v>
      </c>
      <c r="I134" s="134">
        <v>0</v>
      </c>
    </row>
    <row r="135" spans="1:10" ht="45" x14ac:dyDescent="0.2">
      <c r="A135" s="65" t="s">
        <v>18</v>
      </c>
      <c r="B135" s="55" t="s">
        <v>46</v>
      </c>
      <c r="C135" s="32" t="s">
        <v>36</v>
      </c>
      <c r="D135" s="33" t="s">
        <v>6</v>
      </c>
      <c r="E135" s="27" t="s">
        <v>154</v>
      </c>
      <c r="F135" s="27" t="s">
        <v>19</v>
      </c>
      <c r="G135" s="40">
        <v>20000</v>
      </c>
      <c r="H135" s="106">
        <v>0</v>
      </c>
      <c r="I135" s="130">
        <v>0</v>
      </c>
    </row>
    <row r="136" spans="1:10" ht="30" x14ac:dyDescent="0.2">
      <c r="A136" s="65" t="s">
        <v>99</v>
      </c>
      <c r="B136" s="55" t="s">
        <v>46</v>
      </c>
      <c r="C136" s="32" t="s">
        <v>36</v>
      </c>
      <c r="D136" s="33" t="s">
        <v>6</v>
      </c>
      <c r="E136" s="27" t="s">
        <v>100</v>
      </c>
      <c r="F136" s="27"/>
      <c r="G136" s="40">
        <f t="shared" ref="G136:H138" si="9">G137</f>
        <v>10000</v>
      </c>
      <c r="H136" s="141">
        <f t="shared" si="9"/>
        <v>10000</v>
      </c>
      <c r="I136" s="130">
        <v>0</v>
      </c>
    </row>
    <row r="137" spans="1:10" ht="30" x14ac:dyDescent="0.2">
      <c r="A137" s="65" t="s">
        <v>101</v>
      </c>
      <c r="B137" s="55" t="s">
        <v>46</v>
      </c>
      <c r="C137" s="32" t="s">
        <v>36</v>
      </c>
      <c r="D137" s="33" t="s">
        <v>6</v>
      </c>
      <c r="E137" s="27" t="s">
        <v>102</v>
      </c>
      <c r="F137" s="27"/>
      <c r="G137" s="40">
        <f t="shared" si="9"/>
        <v>10000</v>
      </c>
      <c r="H137" s="106">
        <f t="shared" si="9"/>
        <v>10000</v>
      </c>
      <c r="I137" s="130">
        <v>0</v>
      </c>
      <c r="J137" s="102"/>
    </row>
    <row r="138" spans="1:10" ht="32.25" customHeight="1" x14ac:dyDescent="0.2">
      <c r="A138" s="65" t="s">
        <v>103</v>
      </c>
      <c r="B138" s="55" t="s">
        <v>46</v>
      </c>
      <c r="C138" s="32" t="s">
        <v>36</v>
      </c>
      <c r="D138" s="33" t="s">
        <v>6</v>
      </c>
      <c r="E138" s="27" t="s">
        <v>129</v>
      </c>
      <c r="F138" s="27"/>
      <c r="G138" s="40">
        <f t="shared" si="9"/>
        <v>10000</v>
      </c>
      <c r="H138" s="141">
        <f t="shared" si="9"/>
        <v>10000</v>
      </c>
      <c r="I138" s="130">
        <v>0</v>
      </c>
    </row>
    <row r="139" spans="1:10" ht="63" customHeight="1" x14ac:dyDescent="0.2">
      <c r="A139" s="65" t="s">
        <v>18</v>
      </c>
      <c r="B139" s="55" t="s">
        <v>46</v>
      </c>
      <c r="C139" s="32" t="s">
        <v>36</v>
      </c>
      <c r="D139" s="33" t="s">
        <v>6</v>
      </c>
      <c r="E139" s="27" t="s">
        <v>129</v>
      </c>
      <c r="F139" s="27" t="s">
        <v>19</v>
      </c>
      <c r="G139" s="40">
        <v>10000</v>
      </c>
      <c r="H139" s="106">
        <v>10000</v>
      </c>
      <c r="I139" s="130">
        <v>0</v>
      </c>
    </row>
    <row r="140" spans="1:10" ht="28.5" x14ac:dyDescent="0.2">
      <c r="A140" s="79" t="s">
        <v>78</v>
      </c>
      <c r="B140" s="47" t="s">
        <v>46</v>
      </c>
      <c r="C140" s="78" t="s">
        <v>36</v>
      </c>
      <c r="D140" s="73" t="s">
        <v>15</v>
      </c>
      <c r="E140" s="27"/>
      <c r="F140" s="27"/>
      <c r="G140" s="93">
        <f t="shared" ref="G140:H142" si="10">G141</f>
        <v>2426217</v>
      </c>
      <c r="H140" s="110">
        <f t="shared" si="10"/>
        <v>1004599.09</v>
      </c>
      <c r="I140" s="128">
        <f>H140*100/G140</f>
        <v>41.405986768702057</v>
      </c>
    </row>
    <row r="141" spans="1:10" ht="30" x14ac:dyDescent="0.2">
      <c r="A141" s="24" t="s">
        <v>150</v>
      </c>
      <c r="B141" s="55" t="s">
        <v>46</v>
      </c>
      <c r="C141" s="27" t="s">
        <v>36</v>
      </c>
      <c r="D141" s="27" t="s">
        <v>15</v>
      </c>
      <c r="E141" s="27" t="s">
        <v>74</v>
      </c>
      <c r="F141" s="27"/>
      <c r="G141" s="53">
        <f t="shared" si="10"/>
        <v>2426217</v>
      </c>
      <c r="H141" s="106">
        <f t="shared" si="10"/>
        <v>1004599.09</v>
      </c>
      <c r="I141" s="136">
        <f>H141*100/G141</f>
        <v>41.405986768702057</v>
      </c>
    </row>
    <row r="142" spans="1:10" ht="30" x14ac:dyDescent="0.2">
      <c r="A142" s="24" t="s">
        <v>150</v>
      </c>
      <c r="B142" s="55" t="s">
        <v>46</v>
      </c>
      <c r="C142" s="26" t="s">
        <v>36</v>
      </c>
      <c r="D142" s="26" t="s">
        <v>15</v>
      </c>
      <c r="E142" s="27" t="s">
        <v>76</v>
      </c>
      <c r="F142" s="27"/>
      <c r="G142" s="28">
        <f t="shared" si="10"/>
        <v>2426217</v>
      </c>
      <c r="H142" s="108">
        <f t="shared" si="10"/>
        <v>1004599.09</v>
      </c>
      <c r="I142" s="130">
        <v>23</v>
      </c>
    </row>
    <row r="143" spans="1:10" ht="30" x14ac:dyDescent="0.2">
      <c r="A143" s="24" t="s">
        <v>77</v>
      </c>
      <c r="B143" s="26" t="s">
        <v>46</v>
      </c>
      <c r="C143" s="26" t="s">
        <v>36</v>
      </c>
      <c r="D143" s="26" t="s">
        <v>15</v>
      </c>
      <c r="E143" s="26" t="s">
        <v>91</v>
      </c>
      <c r="F143" s="27"/>
      <c r="G143" s="28">
        <f>G144+G145</f>
        <v>2426217</v>
      </c>
      <c r="H143" s="108">
        <f>H144+H145</f>
        <v>1004599.09</v>
      </c>
      <c r="I143" s="130">
        <v>23</v>
      </c>
    </row>
    <row r="144" spans="1:10" ht="60" x14ac:dyDescent="0.25">
      <c r="A144" s="69" t="s">
        <v>50</v>
      </c>
      <c r="B144" s="55" t="s">
        <v>46</v>
      </c>
      <c r="C144" s="26" t="s">
        <v>36</v>
      </c>
      <c r="D144" s="26" t="s">
        <v>15</v>
      </c>
      <c r="E144" s="26" t="s">
        <v>91</v>
      </c>
      <c r="F144" s="27" t="s">
        <v>13</v>
      </c>
      <c r="G144" s="28">
        <v>1982197</v>
      </c>
      <c r="H144" s="106">
        <v>813449.33</v>
      </c>
      <c r="I144" s="130">
        <v>19.899999999999999</v>
      </c>
    </row>
    <row r="145" spans="1:9" ht="30" x14ac:dyDescent="0.2">
      <c r="A145" s="24" t="s">
        <v>12</v>
      </c>
      <c r="B145" s="55" t="s">
        <v>46</v>
      </c>
      <c r="C145" s="26" t="s">
        <v>36</v>
      </c>
      <c r="D145" s="26" t="s">
        <v>15</v>
      </c>
      <c r="E145" s="26" t="s">
        <v>91</v>
      </c>
      <c r="F145" s="27" t="s">
        <v>19</v>
      </c>
      <c r="G145" s="28">
        <v>444020</v>
      </c>
      <c r="H145" s="106">
        <v>191149.76</v>
      </c>
      <c r="I145" s="130">
        <v>35</v>
      </c>
    </row>
    <row r="146" spans="1:9" ht="30" x14ac:dyDescent="0.25">
      <c r="A146" s="30" t="s">
        <v>151</v>
      </c>
      <c r="B146" s="26" t="s">
        <v>46</v>
      </c>
      <c r="C146" s="26" t="s">
        <v>36</v>
      </c>
      <c r="D146" s="26" t="s">
        <v>6</v>
      </c>
      <c r="E146" s="26" t="s">
        <v>79</v>
      </c>
      <c r="F146" s="27"/>
      <c r="G146" s="28">
        <f t="shared" ref="G146:H147" si="11">G147</f>
        <v>60000</v>
      </c>
      <c r="H146" s="106">
        <f t="shared" si="11"/>
        <v>51859</v>
      </c>
      <c r="I146" s="134">
        <f>I147</f>
        <v>86.431666666666672</v>
      </c>
    </row>
    <row r="147" spans="1:9" ht="15" x14ac:dyDescent="0.25">
      <c r="A147" s="30" t="s">
        <v>93</v>
      </c>
      <c r="B147" s="26" t="s">
        <v>46</v>
      </c>
      <c r="C147" s="26" t="s">
        <v>36</v>
      </c>
      <c r="D147" s="26" t="s">
        <v>6</v>
      </c>
      <c r="E147" s="26" t="s">
        <v>80</v>
      </c>
      <c r="F147" s="27"/>
      <c r="G147" s="28">
        <f t="shared" si="11"/>
        <v>60000</v>
      </c>
      <c r="H147" s="106">
        <f t="shared" si="11"/>
        <v>51859</v>
      </c>
      <c r="I147" s="134">
        <f>I148</f>
        <v>86.431666666666672</v>
      </c>
    </row>
    <row r="148" spans="1:9" ht="30" x14ac:dyDescent="0.25">
      <c r="A148" s="30" t="s">
        <v>92</v>
      </c>
      <c r="B148" s="55" t="s">
        <v>46</v>
      </c>
      <c r="C148" s="26" t="s">
        <v>36</v>
      </c>
      <c r="D148" s="26" t="s">
        <v>6</v>
      </c>
      <c r="E148" s="26" t="s">
        <v>80</v>
      </c>
      <c r="F148" s="27" t="s">
        <v>19</v>
      </c>
      <c r="G148" s="28">
        <v>60000</v>
      </c>
      <c r="H148" s="108">
        <v>51859</v>
      </c>
      <c r="I148" s="130">
        <f>H148*100/G148</f>
        <v>86.431666666666672</v>
      </c>
    </row>
    <row r="149" spans="1:9" ht="45" x14ac:dyDescent="0.2">
      <c r="A149" s="65" t="s">
        <v>18</v>
      </c>
      <c r="B149" s="22" t="s">
        <v>46</v>
      </c>
      <c r="C149" s="61" t="s">
        <v>41</v>
      </c>
      <c r="D149" s="59"/>
      <c r="E149" s="73"/>
      <c r="F149" s="59"/>
      <c r="G149" s="62">
        <f>G150+G155</f>
        <v>1034367</v>
      </c>
      <c r="H149" s="110">
        <f>H150+H155</f>
        <v>386440.58</v>
      </c>
      <c r="I149" s="128">
        <f>H149*100/G149</f>
        <v>37.360103328895839</v>
      </c>
    </row>
    <row r="150" spans="1:9" ht="15" x14ac:dyDescent="0.2">
      <c r="A150" s="20" t="s">
        <v>40</v>
      </c>
      <c r="B150" s="25" t="s">
        <v>46</v>
      </c>
      <c r="C150" s="63" t="s">
        <v>41</v>
      </c>
      <c r="D150" s="58" t="s">
        <v>6</v>
      </c>
      <c r="E150" s="27"/>
      <c r="F150" s="27"/>
      <c r="G150" s="28">
        <f t="shared" ref="G150:H153" si="12">G151</f>
        <v>1014367</v>
      </c>
      <c r="H150" s="106">
        <f t="shared" si="12"/>
        <v>385933.81</v>
      </c>
      <c r="I150" s="130">
        <f>H150*100/G150</f>
        <v>38.046763153769788</v>
      </c>
    </row>
    <row r="151" spans="1:9" ht="15" x14ac:dyDescent="0.25">
      <c r="A151" s="57" t="s">
        <v>42</v>
      </c>
      <c r="B151" s="25" t="s">
        <v>46</v>
      </c>
      <c r="C151" s="63" t="s">
        <v>41</v>
      </c>
      <c r="D151" s="58" t="s">
        <v>6</v>
      </c>
      <c r="E151" s="58" t="s">
        <v>56</v>
      </c>
      <c r="F151" s="59"/>
      <c r="G151" s="60">
        <f t="shared" si="12"/>
        <v>1014367</v>
      </c>
      <c r="H151" s="112">
        <f t="shared" si="12"/>
        <v>385933.81</v>
      </c>
      <c r="I151" s="136">
        <f>H151*100/G151</f>
        <v>38.046763153769788</v>
      </c>
    </row>
    <row r="152" spans="1:9" ht="75" x14ac:dyDescent="0.2">
      <c r="A152" s="66" t="s">
        <v>9</v>
      </c>
      <c r="B152" s="25" t="s">
        <v>46</v>
      </c>
      <c r="C152" s="63" t="s">
        <v>41</v>
      </c>
      <c r="D152" s="58" t="s">
        <v>6</v>
      </c>
      <c r="E152" s="58" t="s">
        <v>61</v>
      </c>
      <c r="F152" s="59"/>
      <c r="G152" s="60">
        <f t="shared" si="12"/>
        <v>1014367</v>
      </c>
      <c r="H152" s="106">
        <f t="shared" si="12"/>
        <v>385933.81</v>
      </c>
      <c r="I152" s="134">
        <f>H152*100/G152</f>
        <v>38.046763153769788</v>
      </c>
    </row>
    <row r="153" spans="1:9" ht="15" x14ac:dyDescent="0.25">
      <c r="A153" s="57" t="s">
        <v>22</v>
      </c>
      <c r="B153" s="25" t="s">
        <v>46</v>
      </c>
      <c r="C153" s="63" t="s">
        <v>41</v>
      </c>
      <c r="D153" s="58" t="s">
        <v>6</v>
      </c>
      <c r="E153" s="58" t="s">
        <v>81</v>
      </c>
      <c r="F153" s="58"/>
      <c r="G153" s="60">
        <f t="shared" si="12"/>
        <v>1014367</v>
      </c>
      <c r="H153" s="108">
        <f t="shared" si="12"/>
        <v>385933.81</v>
      </c>
      <c r="I153" s="130">
        <f>I154</f>
        <v>38.046763153769788</v>
      </c>
    </row>
    <row r="154" spans="1:9" ht="30" x14ac:dyDescent="0.25">
      <c r="A154" s="57" t="s">
        <v>43</v>
      </c>
      <c r="B154" s="25" t="s">
        <v>46</v>
      </c>
      <c r="C154" s="63" t="s">
        <v>41</v>
      </c>
      <c r="D154" s="58" t="s">
        <v>6</v>
      </c>
      <c r="E154" s="58" t="s">
        <v>81</v>
      </c>
      <c r="F154" s="58" t="s">
        <v>44</v>
      </c>
      <c r="G154" s="60">
        <v>1014367</v>
      </c>
      <c r="H154" s="106">
        <v>385933.81</v>
      </c>
      <c r="I154" s="137">
        <f>H154*100/G154</f>
        <v>38.046763153769788</v>
      </c>
    </row>
    <row r="155" spans="1:9" ht="14.25" x14ac:dyDescent="0.2">
      <c r="A155" s="142" t="s">
        <v>104</v>
      </c>
      <c r="B155" s="21" t="s">
        <v>46</v>
      </c>
      <c r="C155" s="61" t="s">
        <v>41</v>
      </c>
      <c r="D155" s="59" t="s">
        <v>26</v>
      </c>
      <c r="E155" s="73"/>
      <c r="F155" s="59"/>
      <c r="G155" s="92">
        <f>G156</f>
        <v>20000</v>
      </c>
      <c r="H155" s="143">
        <f>H156</f>
        <v>506.77</v>
      </c>
      <c r="I155" s="128">
        <v>2.2000000000000002</v>
      </c>
    </row>
    <row r="156" spans="1:9" ht="75" x14ac:dyDescent="0.2">
      <c r="A156" s="66" t="s">
        <v>9</v>
      </c>
      <c r="B156" s="26" t="s">
        <v>46</v>
      </c>
      <c r="C156" s="63" t="s">
        <v>41</v>
      </c>
      <c r="D156" s="58" t="s">
        <v>26</v>
      </c>
      <c r="E156" s="33" t="s">
        <v>61</v>
      </c>
      <c r="F156" s="58"/>
      <c r="G156" s="119">
        <f t="shared" ref="G156:H157" si="13">G157</f>
        <v>20000</v>
      </c>
      <c r="H156" s="113">
        <f t="shared" si="13"/>
        <v>506.77</v>
      </c>
      <c r="I156" s="130">
        <v>2.2000000000000002</v>
      </c>
    </row>
    <row r="157" spans="1:9" ht="15" x14ac:dyDescent="0.25">
      <c r="A157" s="57" t="s">
        <v>22</v>
      </c>
      <c r="B157" s="55" t="s">
        <v>46</v>
      </c>
      <c r="C157" s="32" t="s">
        <v>41</v>
      </c>
      <c r="D157" s="33" t="s">
        <v>26</v>
      </c>
      <c r="E157" s="99" t="s">
        <v>105</v>
      </c>
      <c r="F157" s="33"/>
      <c r="G157" s="120">
        <f t="shared" si="13"/>
        <v>20000</v>
      </c>
      <c r="H157" s="113">
        <f t="shared" si="13"/>
        <v>506.77</v>
      </c>
      <c r="I157" s="137">
        <v>2.2000000000000002</v>
      </c>
    </row>
    <row r="158" spans="1:9" ht="105" x14ac:dyDescent="0.25">
      <c r="A158" s="98" t="s">
        <v>152</v>
      </c>
      <c r="B158" s="55" t="s">
        <v>46</v>
      </c>
      <c r="C158" s="63" t="s">
        <v>41</v>
      </c>
      <c r="D158" s="58" t="s">
        <v>26</v>
      </c>
      <c r="E158" s="99" t="s">
        <v>105</v>
      </c>
      <c r="F158" s="58" t="s">
        <v>94</v>
      </c>
      <c r="G158" s="119">
        <v>20000</v>
      </c>
      <c r="H158" s="113">
        <v>506.77</v>
      </c>
      <c r="I158" s="137">
        <v>2.2000000000000002</v>
      </c>
    </row>
    <row r="159" spans="1:9" ht="14.25" x14ac:dyDescent="0.2">
      <c r="A159" s="96" t="s">
        <v>82</v>
      </c>
      <c r="B159" s="48" t="s">
        <v>46</v>
      </c>
      <c r="C159" s="78" t="s">
        <v>55</v>
      </c>
      <c r="D159" s="73"/>
      <c r="E159" s="91"/>
      <c r="F159" s="73"/>
      <c r="G159" s="92">
        <f t="shared" ref="G159:H163" si="14">G160</f>
        <v>10000</v>
      </c>
      <c r="H159" s="114">
        <f t="shared" si="14"/>
        <v>0</v>
      </c>
      <c r="I159" s="139">
        <v>0</v>
      </c>
    </row>
    <row r="160" spans="1:9" ht="15" x14ac:dyDescent="0.25">
      <c r="A160" s="96" t="s">
        <v>82</v>
      </c>
      <c r="B160" s="87" t="s">
        <v>46</v>
      </c>
      <c r="C160" s="82" t="s">
        <v>55</v>
      </c>
      <c r="D160" s="82" t="s">
        <v>6</v>
      </c>
      <c r="E160" s="87"/>
      <c r="F160" s="84"/>
      <c r="G160" s="80">
        <f t="shared" si="14"/>
        <v>10000</v>
      </c>
      <c r="H160" s="113">
        <f t="shared" si="14"/>
        <v>0</v>
      </c>
      <c r="I160" s="130">
        <v>0</v>
      </c>
    </row>
    <row r="161" spans="1:9" ht="15" x14ac:dyDescent="0.25">
      <c r="A161" s="97" t="s">
        <v>83</v>
      </c>
      <c r="B161" s="87" t="s">
        <v>46</v>
      </c>
      <c r="C161" s="86" t="s">
        <v>55</v>
      </c>
      <c r="D161" s="87" t="s">
        <v>6</v>
      </c>
      <c r="E161" s="87" t="s">
        <v>84</v>
      </c>
      <c r="F161" s="88"/>
      <c r="G161" s="90">
        <f t="shared" si="14"/>
        <v>10000</v>
      </c>
      <c r="H161" s="101">
        <f t="shared" si="14"/>
        <v>0</v>
      </c>
      <c r="I161" s="140">
        <v>0</v>
      </c>
    </row>
    <row r="162" spans="1:9" ht="45" x14ac:dyDescent="0.25">
      <c r="A162" s="98" t="s">
        <v>153</v>
      </c>
      <c r="B162" s="82" t="s">
        <v>46</v>
      </c>
      <c r="C162" s="86" t="s">
        <v>55</v>
      </c>
      <c r="D162" s="82" t="s">
        <v>6</v>
      </c>
      <c r="E162" s="82" t="s">
        <v>86</v>
      </c>
      <c r="F162" s="89"/>
      <c r="G162" s="80">
        <f t="shared" si="14"/>
        <v>10000</v>
      </c>
      <c r="H162" s="113">
        <f t="shared" si="14"/>
        <v>0</v>
      </c>
      <c r="I162" s="134">
        <v>0</v>
      </c>
    </row>
    <row r="163" spans="1:9" ht="15" x14ac:dyDescent="0.25">
      <c r="A163" s="97" t="s">
        <v>85</v>
      </c>
      <c r="B163" s="87" t="s">
        <v>46</v>
      </c>
      <c r="C163" s="86" t="s">
        <v>55</v>
      </c>
      <c r="D163" s="86" t="s">
        <v>6</v>
      </c>
      <c r="E163" s="87" t="s">
        <v>88</v>
      </c>
      <c r="F163" s="89"/>
      <c r="G163" s="90">
        <f t="shared" si="14"/>
        <v>10000</v>
      </c>
      <c r="H163" s="115">
        <f t="shared" si="14"/>
        <v>0</v>
      </c>
      <c r="I163" s="140">
        <v>0</v>
      </c>
    </row>
    <row r="164" spans="1:9" ht="30" x14ac:dyDescent="0.25">
      <c r="A164" s="98" t="s">
        <v>87</v>
      </c>
      <c r="B164" s="83" t="s">
        <v>46</v>
      </c>
      <c r="C164" s="87" t="s">
        <v>55</v>
      </c>
      <c r="D164" s="87" t="s">
        <v>6</v>
      </c>
      <c r="E164" s="83" t="s">
        <v>88</v>
      </c>
      <c r="F164" s="85">
        <v>240</v>
      </c>
      <c r="G164" s="81">
        <v>10000</v>
      </c>
      <c r="H164" s="101">
        <v>0</v>
      </c>
      <c r="I164" s="140">
        <v>0</v>
      </c>
    </row>
  </sheetData>
  <mergeCells count="13">
    <mergeCell ref="A1:I1"/>
    <mergeCell ref="A2:I2"/>
    <mergeCell ref="A13:I13"/>
    <mergeCell ref="A50:A53"/>
    <mergeCell ref="A14:I14"/>
    <mergeCell ref="A3:I3"/>
    <mergeCell ref="A4:I4"/>
    <mergeCell ref="A5:I5"/>
    <mergeCell ref="A6:I6"/>
    <mergeCell ref="A7:I7"/>
    <mergeCell ref="A9:G9"/>
    <mergeCell ref="A10:G10"/>
    <mergeCell ref="A8:G8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2025-07-21T07:31:51Z</dcterms:modified>
</cp:coreProperties>
</file>